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ellum\Documents\mtk\józsefvárosi\"/>
    </mc:Choice>
  </mc:AlternateContent>
  <bookViews>
    <workbookView xWindow="0" yWindow="140" windowWidth="23960" windowHeight="9800" xr2:uid="{00000000-000D-0000-FFFF-FFFF00000000}"/>
  </bookViews>
  <sheets>
    <sheet name="költségbecslés forma" sheetId="1" r:id="rId1"/>
    <sheet name="kiadott m2" sheetId="2" r:id="rId2"/>
  </sheets>
  <calcPr calcId="171027"/>
</workbook>
</file>

<file path=xl/calcChain.xml><?xml version="1.0" encoding="utf-8"?>
<calcChain xmlns="http://schemas.openxmlformats.org/spreadsheetml/2006/main">
  <c r="F6" i="1" l="1"/>
  <c r="H119" i="2"/>
  <c r="H118" i="2"/>
  <c r="H117" i="2"/>
  <c r="E116" i="2"/>
  <c r="E115" i="2"/>
  <c r="E114" i="2"/>
  <c r="E113" i="2"/>
  <c r="E112" i="2"/>
  <c r="E111" i="2"/>
  <c r="E110" i="2"/>
  <c r="E109" i="2"/>
  <c r="E108" i="2"/>
  <c r="E107" i="2"/>
  <c r="E119" i="2" s="1"/>
  <c r="C8" i="2" s="1"/>
  <c r="H100" i="2"/>
  <c r="H101" i="2" s="1"/>
  <c r="F6" i="2" s="1"/>
  <c r="E99" i="2"/>
  <c r="E98" i="2"/>
  <c r="E97" i="2"/>
  <c r="E96" i="2"/>
  <c r="E95" i="2"/>
  <c r="E94" i="2"/>
  <c r="E93" i="2"/>
  <c r="E91" i="2"/>
  <c r="E90" i="2"/>
  <c r="E89" i="2"/>
  <c r="E88" i="2"/>
  <c r="E87" i="2"/>
  <c r="E86" i="2"/>
  <c r="E85" i="2"/>
  <c r="E84" i="2"/>
  <c r="E83" i="2"/>
  <c r="E82" i="2"/>
  <c r="E81" i="2"/>
  <c r="E101" i="2" s="1"/>
  <c r="C6" i="2" s="1"/>
  <c r="H74" i="2"/>
  <c r="H73" i="2"/>
  <c r="H72" i="2"/>
  <c r="H71" i="2"/>
  <c r="H70" i="2"/>
  <c r="H69" i="2"/>
  <c r="G69" i="2"/>
  <c r="G68" i="2"/>
  <c r="H68" i="2" s="1"/>
  <c r="H67" i="2"/>
  <c r="G67" i="2"/>
  <c r="G66" i="2"/>
  <c r="H66" i="2" s="1"/>
  <c r="H65" i="2"/>
  <c r="H75" i="2" s="1"/>
  <c r="F7" i="2" s="1"/>
  <c r="G65" i="2"/>
  <c r="H58" i="2"/>
  <c r="H57" i="2"/>
  <c r="H56" i="2"/>
  <c r="H55" i="2"/>
  <c r="H59" i="2" s="1"/>
  <c r="F5" i="2" s="1"/>
  <c r="F9" i="2" s="1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59" i="2" s="1"/>
  <c r="C5" i="2" s="1"/>
  <c r="C9" i="2" s="1"/>
  <c r="E17" i="2"/>
  <c r="F8" i="2"/>
  <c r="F45" i="1" l="1"/>
  <c r="F46" i="1"/>
  <c r="F47" i="1"/>
  <c r="F34" i="1"/>
  <c r="F35" i="1"/>
  <c r="F36" i="1"/>
  <c r="F37" i="1"/>
  <c r="F51" i="1"/>
  <c r="F50" i="1"/>
  <c r="F48" i="1"/>
  <c r="F44" i="1"/>
  <c r="F43" i="1"/>
  <c r="F42" i="1"/>
  <c r="F41" i="1"/>
  <c r="F33" i="1"/>
  <c r="F38" i="1"/>
  <c r="F39" i="1"/>
  <c r="F32" i="1"/>
  <c r="F26" i="1"/>
  <c r="F27" i="1"/>
  <c r="F28" i="1"/>
  <c r="F29" i="1"/>
  <c r="F30" i="1"/>
  <c r="F8" i="1"/>
  <c r="F9" i="1"/>
  <c r="F10" i="1"/>
  <c r="F11" i="1"/>
  <c r="F12" i="1"/>
  <c r="F14" i="1"/>
  <c r="F15" i="1"/>
  <c r="F16" i="1"/>
  <c r="F17" i="1"/>
  <c r="F18" i="1"/>
  <c r="F20" i="1"/>
  <c r="F21" i="1"/>
  <c r="F23" i="1"/>
  <c r="F24" i="1"/>
  <c r="F49" i="1" l="1"/>
  <c r="F25" i="1"/>
  <c r="F19" i="1"/>
  <c r="F40" i="1"/>
  <c r="F13" i="1"/>
  <c r="F7" i="1"/>
  <c r="F31" i="1"/>
  <c r="F5" i="1" l="1"/>
</calcChain>
</file>

<file path=xl/sharedStrings.xml><?xml version="1.0" encoding="utf-8"?>
<sst xmlns="http://schemas.openxmlformats.org/spreadsheetml/2006/main" count="329" uniqueCount="201">
  <si>
    <t>MEGVALÓSÍTÁSI KÖLTSÉGEK TERVEZŐI BECSLÉSE</t>
  </si>
  <si>
    <t>mennyiség</t>
  </si>
  <si>
    <t>egység</t>
  </si>
  <si>
    <t>egységár</t>
  </si>
  <si>
    <t>BECSÜLT KÖLTSÉG</t>
  </si>
  <si>
    <t>MEGJEGYZÉSEK</t>
  </si>
  <si>
    <t>MEGVALÓSÍTÁS KÖLTSÉGEI ÖSSZESEN</t>
  </si>
  <si>
    <t>KÖZMŰVEK</t>
  </si>
  <si>
    <t>ÚT, KÖZlEKEDÉS, KÖRNYEZETRENDEZÉS, EGYÉB TELKEN BELÜLI ÉPÍTMÉNYEK</t>
  </si>
  <si>
    <t>EGYÉB</t>
  </si>
  <si>
    <t>A KÖLTSÉGBECSLÉS BEADÁSÁVAL TERVEZŐ NYILATKOZIK ARRÓL, HOGY AZ ÁLTALA TERVEZETT LÉTESÍTMÉNY A FENTI KÖLTSÉGKERETEN BELÜL MEGVALÓSÍTHATÓ!</t>
  </si>
  <si>
    <t>TERVEZETT ÉPÜLETEK ÖSSZESEN</t>
  </si>
  <si>
    <t>A kiírás funkciócsoportonként fogalmazott meg terület-igényeket, így ebben a táblában is ilyen bontásban kérjük a költségeket.
Viszont mindenképpen egyértelműen azonosíthatónak kell lennie, hogy mely funkció mely épületben (annak melyik szintjén) kapott helyet a beadott pályaműben.</t>
  </si>
  <si>
    <t>JÓZSEFVÁROSI SPORTPÁLYA UDVAR FEJLESZTÉSI PROJEKT
IGÉNYELT TERÜLETEK</t>
  </si>
  <si>
    <t>ÉPÜLET/FUNKCIÓ</t>
  </si>
  <si>
    <t>TERÜLET (BELSŐ)</t>
  </si>
  <si>
    <t>SZABADTÉRI TERÜLET</t>
  </si>
  <si>
    <t>M2</t>
  </si>
  <si>
    <t>Fedett sportterületek (kiszolgáló funkciókkal)</t>
  </si>
  <si>
    <t>Szállás</t>
  </si>
  <si>
    <t>Szabadtéri sportterületek</t>
  </si>
  <si>
    <t>Üzemeltetési funkciók</t>
  </si>
  <si>
    <t>TERÜLET ÖSSZESEN</t>
  </si>
  <si>
    <t>FEDETT SPORTTERÜLETEK (kiszolgáló funkciókkal)</t>
  </si>
  <si>
    <t>Helyiség</t>
  </si>
  <si>
    <t>BELSŐ</t>
  </si>
  <si>
    <t>SZABADTÉRI</t>
  </si>
  <si>
    <t>MEGJEGYZÉS</t>
  </si>
  <si>
    <t>DB</t>
  </si>
  <si>
    <t>M2/DB</t>
  </si>
  <si>
    <t xml:space="preserve">A javasolt méretektől +/- 10% eltérés elfogadható
</t>
  </si>
  <si>
    <t>1.</t>
  </si>
  <si>
    <t>Előcsarnok, fogadótér</t>
  </si>
  <si>
    <t>leülő sarkokkal</t>
  </si>
  <si>
    <t>2.</t>
  </si>
  <si>
    <t>Ruhatár és recepció</t>
  </si>
  <si>
    <t>recepciós pulttal</t>
  </si>
  <si>
    <t>3.</t>
  </si>
  <si>
    <t>Lift és lépcsőház</t>
  </si>
  <si>
    <t>4.</t>
  </si>
  <si>
    <t>Közösségi tér, társalgó, étkező</t>
  </si>
  <si>
    <t>berendezéssel</t>
  </si>
  <si>
    <t>5.</t>
  </si>
  <si>
    <t>Étkezési hely első csapat 30 fő</t>
  </si>
  <si>
    <t>6.</t>
  </si>
  <si>
    <t>Konyhaüzem és tálaló</t>
  </si>
  <si>
    <t>főzőkonyha 100 adag</t>
  </si>
  <si>
    <t>7.</t>
  </si>
  <si>
    <t>Mixed Zone</t>
  </si>
  <si>
    <t>8.</t>
  </si>
  <si>
    <t>Sportszer tároló I</t>
  </si>
  <si>
    <t>állványokkal</t>
  </si>
  <si>
    <t>9.</t>
  </si>
  <si>
    <t>Sportszer tároló II</t>
  </si>
  <si>
    <t>10.</t>
  </si>
  <si>
    <t>Raktár, mosoda</t>
  </si>
  <si>
    <t>11.</t>
  </si>
  <si>
    <t>Kétnemű WC helyiségek</t>
  </si>
  <si>
    <t>12.</t>
  </si>
  <si>
    <t>Akadálymentes WC</t>
  </si>
  <si>
    <t>13.</t>
  </si>
  <si>
    <t>Folyosó és közlekedő</t>
  </si>
  <si>
    <t>14.</t>
  </si>
  <si>
    <t>Öltöző + mh. kiemelt</t>
  </si>
  <si>
    <t>vizes helyiségekkel</t>
  </si>
  <si>
    <t>15.</t>
  </si>
  <si>
    <t>Öltözö + mh. átlagos</t>
  </si>
  <si>
    <t>16.</t>
  </si>
  <si>
    <t>Vendég öltözők</t>
  </si>
  <si>
    <t>17.</t>
  </si>
  <si>
    <t>Bírói öltözők</t>
  </si>
  <si>
    <t>18.</t>
  </si>
  <si>
    <t>Nagy edzői öltöző</t>
  </si>
  <si>
    <t>19.</t>
  </si>
  <si>
    <t>Férfi és női edzői öltöző</t>
  </si>
  <si>
    <t>20.</t>
  </si>
  <si>
    <t>Büfé, TV és leülő sarok</t>
  </si>
  <si>
    <t>21.</t>
  </si>
  <si>
    <t>Előadóterem, sajtószoba</t>
  </si>
  <si>
    <t>22.</t>
  </si>
  <si>
    <t>Pihenőszoba</t>
  </si>
  <si>
    <t>23.</t>
  </si>
  <si>
    <t>Edzői nagyterű iroda</t>
  </si>
  <si>
    <t>24.</t>
  </si>
  <si>
    <t>Versenyiroda</t>
  </si>
  <si>
    <t>25.</t>
  </si>
  <si>
    <t>Tatárgyalók</t>
  </si>
  <si>
    <t>26.</t>
  </si>
  <si>
    <t>Raktár</t>
  </si>
  <si>
    <t>zárható szekrények</t>
  </si>
  <si>
    <t>27.</t>
  </si>
  <si>
    <t>Video elemző helyiség</t>
  </si>
  <si>
    <t>28.</t>
  </si>
  <si>
    <t>Orvosi szoba</t>
  </si>
  <si>
    <t>29.</t>
  </si>
  <si>
    <t>Kondicionáló terem kezelő szobával</t>
  </si>
  <si>
    <t>gépekkel, berendezésekkel</t>
  </si>
  <si>
    <t>30.</t>
  </si>
  <si>
    <t>Rehabilitáció / Rekreáció</t>
  </si>
  <si>
    <t>31.</t>
  </si>
  <si>
    <t>wc + kézmosó</t>
  </si>
  <si>
    <t>32.</t>
  </si>
  <si>
    <t>Akadálymentes  WC</t>
  </si>
  <si>
    <t>spec. Berendezéssel</t>
  </si>
  <si>
    <t>33.</t>
  </si>
  <si>
    <t>34.</t>
  </si>
  <si>
    <t>Teakonyha</t>
  </si>
  <si>
    <t>leülő sarokkal</t>
  </si>
  <si>
    <t>35.</t>
  </si>
  <si>
    <t>Pszichológiai rendelő</t>
  </si>
  <si>
    <t>várakozóval</t>
  </si>
  <si>
    <t>36.</t>
  </si>
  <si>
    <t>Tárolók, raktárak</t>
  </si>
  <si>
    <t>37.</t>
  </si>
  <si>
    <t>Hátsóporta és sportcipő mosó</t>
  </si>
  <si>
    <t>mosó felszereléssel</t>
  </si>
  <si>
    <t>38.</t>
  </si>
  <si>
    <t>Gépészeti tér</t>
  </si>
  <si>
    <t>kéménnyel</t>
  </si>
  <si>
    <t>39.</t>
  </si>
  <si>
    <t>SOLAR raktár</t>
  </si>
  <si>
    <t>fedett, nyitott</t>
  </si>
  <si>
    <t>40.</t>
  </si>
  <si>
    <t>Gazdasági udvar</t>
  </si>
  <si>
    <t>zárható kapuval</t>
  </si>
  <si>
    <t>41.</t>
  </si>
  <si>
    <t>Sportolói parkoló</t>
  </si>
  <si>
    <t>42.</t>
  </si>
  <si>
    <t>Kisbusz és busz parkoló</t>
  </si>
  <si>
    <t>FEDETT SPORTTERÜLETEK ÖSSZESEN</t>
  </si>
  <si>
    <t>SZABADTÉRI SPORTTERÜLETEK</t>
  </si>
  <si>
    <t>A javasolt méretektől +/- 10% eltérés elfogadható
 (kivéve a szabvány méreteket, pl. sportpályák)</t>
  </si>
  <si>
    <t>Labdarugó centerpálya 105 x 68 m, Desso Grass Master</t>
  </si>
  <si>
    <t>kifutóval 115 x 75 m</t>
  </si>
  <si>
    <t>Labdarugó edzőpálypálya 105 x 68 m, előfüves</t>
  </si>
  <si>
    <t>kifutóval 111 x 72 m</t>
  </si>
  <si>
    <t>Labdarugó edzőpálya 105 x 68 m, műfüves</t>
  </si>
  <si>
    <t>Palánkos kisméretű labdarúgó pálya</t>
  </si>
  <si>
    <t>45x22 m palánkkal</t>
  </si>
  <si>
    <t>Erőnlétfejlesztő pálya</t>
  </si>
  <si>
    <t xml:space="preserve">30x33 m </t>
  </si>
  <si>
    <t>Egyéb sportolói gyakorlópálya   műfüves</t>
  </si>
  <si>
    <t>40x10 m palánkkal</t>
  </si>
  <si>
    <t>Ifjusági játszótér</t>
  </si>
  <si>
    <t>20x10 m</t>
  </si>
  <si>
    <t>Fedett-nyitott gyülekezőtér</t>
  </si>
  <si>
    <t>10x10 m padokkal</t>
  </si>
  <si>
    <t>Lelátó és kiszolgáló zóna</t>
  </si>
  <si>
    <t>80x10 m mobil lelátó</t>
  </si>
  <si>
    <t>Gyalogos feltáró út</t>
  </si>
  <si>
    <t>400x5 m Viacolor burkolat</t>
  </si>
  <si>
    <t>SZABADTÉRI SPORTTERÜLETEK ÖSSZESEN</t>
  </si>
  <si>
    <t>SZÁLLÁS (épület vagy épületrész)</t>
  </si>
  <si>
    <t>A javasolt méretektől +/- 10% eltérés elfogadható</t>
  </si>
  <si>
    <t xml:space="preserve">Kétágyas szoba, pótágyazható </t>
  </si>
  <si>
    <t>Olvasó szoba</t>
  </si>
  <si>
    <t>Betegszoba</t>
  </si>
  <si>
    <t>Számítógépterem</t>
  </si>
  <si>
    <t>laptopokkal</t>
  </si>
  <si>
    <t>Szállásvezetői apartman</t>
  </si>
  <si>
    <t>Szállásvezetői iroda</t>
  </si>
  <si>
    <t>Szállásfelügyelői apartman</t>
  </si>
  <si>
    <t>Szállásfelügyelői iroda</t>
  </si>
  <si>
    <t>Szélfogó és előtér</t>
  </si>
  <si>
    <t>Vendég WC helyiségek</t>
  </si>
  <si>
    <t>kétnemű, mosdóval</t>
  </si>
  <si>
    <t>spec. berendezéssel</t>
  </si>
  <si>
    <t>Klubszoba I</t>
  </si>
  <si>
    <t>Klubszoba II</t>
  </si>
  <si>
    <t>Mentálhigiénés szoba</t>
  </si>
  <si>
    <t>Tárolók, raktárak, mosoda</t>
  </si>
  <si>
    <t>Porta</t>
  </si>
  <si>
    <t>Gépészet</t>
  </si>
  <si>
    <t>felszereléssel</t>
  </si>
  <si>
    <t>Felszíni parkolók</t>
  </si>
  <si>
    <t>10 gk. parkoló</t>
  </si>
  <si>
    <t>SZÁLLÁS ÖSSZESEN</t>
  </si>
  <si>
    <t>ÜZEMELTETÉS</t>
  </si>
  <si>
    <t>Karbantartó mühely</t>
  </si>
  <si>
    <t>Parkfenntartó központ</t>
  </si>
  <si>
    <t>Hőközpont</t>
  </si>
  <si>
    <t>Transzformátor állomás</t>
  </si>
  <si>
    <t>erősáramú központ</t>
  </si>
  <si>
    <t>Biztonságtechnika központ</t>
  </si>
  <si>
    <t>kamera rendszerrel</t>
  </si>
  <si>
    <t>Raktárak</t>
  </si>
  <si>
    <t>Gépjármű javító</t>
  </si>
  <si>
    <t>gk. emelővel</t>
  </si>
  <si>
    <t>Fedett gépkocsi tároló</t>
  </si>
  <si>
    <t>2 férőhelyes zárható</t>
  </si>
  <si>
    <t>WC helyiség + kézmosó</t>
  </si>
  <si>
    <t>kétnemű, berendezéssel</t>
  </si>
  <si>
    <t>Vízgépészet és öntözés</t>
  </si>
  <si>
    <t>Gazdasági-karbantartó udvar</t>
  </si>
  <si>
    <t>Gépkocsi parkoló</t>
  </si>
  <si>
    <t>20 szgk. férőhely</t>
  </si>
  <si>
    <t>ÜZEMELTETÉS ÖSSZESEN</t>
  </si>
  <si>
    <t xml:space="preserve">FEDETT SPORTTERÜLETEK (kiegészítő funkciókkal) </t>
  </si>
  <si>
    <t>SZÁLLÁS</t>
  </si>
  <si>
    <t>ÜZEMELTETÉSI FUNKCIÓK</t>
  </si>
  <si>
    <t>SZABADTÉRI PÁLYÁK ÉS FUNKCIÓK (igény szerinti lelátóval, világítással)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</si>
</sst>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Ft&quot;;[Red]\-#,##0\ &quot;Ft&quot;"/>
    <numFmt numFmtId="43" formatCode="_-* #,##0.00\ _F_t_-;\-* #,##0.00\ _F_t_-;_-* &quot;-&quot;??\ _F_t_-;_-@_-"/>
    <numFmt numFmtId="164" formatCode="#,##0_ ;[Red]\-#,##0\ "/>
    <numFmt numFmtId="165" formatCode="#,##0_ ;\-#,##0\ "/>
    <numFmt numFmtId="166" formatCode="_-* #,##0\ _F_t_-;\-* #,##0\ _F_t_-;_-* &quot;-&quot;??\ _F_t_-;_-@_-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6" fontId="1" fillId="0" borderId="4" xfId="0" applyNumberFormat="1" applyFont="1" applyBorder="1" applyAlignment="1">
      <alignment vertical="center"/>
    </xf>
    <xf numFmtId="164" fontId="6" fillId="0" borderId="4" xfId="1" applyNumberFormat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6" fontId="3" fillId="0" borderId="4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6" fontId="3" fillId="3" borderId="4" xfId="0" applyNumberFormat="1" applyFont="1" applyFill="1" applyBorder="1" applyAlignment="1">
      <alignment vertical="center"/>
    </xf>
    <xf numFmtId="6" fontId="3" fillId="2" borderId="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6" fontId="3" fillId="4" borderId="4" xfId="0" applyNumberFormat="1" applyFont="1" applyFill="1" applyBorder="1" applyAlignment="1">
      <alignment vertical="center"/>
    </xf>
    <xf numFmtId="6" fontId="3" fillId="5" borderId="4" xfId="0" applyNumberFormat="1" applyFont="1" applyFill="1" applyBorder="1" applyAlignment="1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6" fontId="1" fillId="3" borderId="4" xfId="0" applyNumberFormat="1" applyFont="1" applyFill="1" applyBorder="1" applyAlignment="1">
      <alignment vertical="center"/>
    </xf>
    <xf numFmtId="0" fontId="10" fillId="6" borderId="12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12" fillId="0" borderId="0" xfId="0" applyFont="1"/>
    <xf numFmtId="0" fontId="10" fillId="6" borderId="20" xfId="0" applyFont="1" applyFill="1" applyBorder="1"/>
    <xf numFmtId="0" fontId="10" fillId="6" borderId="4" xfId="0" applyFont="1" applyFill="1" applyBorder="1" applyAlignment="1">
      <alignment horizontal="center"/>
    </xf>
    <xf numFmtId="0" fontId="10" fillId="9" borderId="21" xfId="0" applyFont="1" applyFill="1" applyBorder="1" applyAlignment="1"/>
    <xf numFmtId="0" fontId="10" fillId="0" borderId="0" xfId="0" applyFont="1"/>
    <xf numFmtId="0" fontId="7" fillId="7" borderId="20" xfId="0" applyFont="1" applyFill="1" applyBorder="1"/>
    <xf numFmtId="0" fontId="7" fillId="7" borderId="4" xfId="0" applyFont="1" applyFill="1" applyBorder="1" applyAlignment="1">
      <alignment horizontal="center"/>
    </xf>
    <xf numFmtId="0" fontId="7" fillId="7" borderId="21" xfId="0" applyFont="1" applyFill="1" applyBorder="1" applyAlignment="1">
      <alignment horizontal="center"/>
    </xf>
    <xf numFmtId="0" fontId="7" fillId="0" borderId="0" xfId="0" applyFont="1"/>
    <xf numFmtId="0" fontId="11" fillId="0" borderId="20" xfId="0" applyFont="1" applyFill="1" applyBorder="1"/>
    <xf numFmtId="0" fontId="11" fillId="0" borderId="4" xfId="0" applyFont="1" applyFill="1" applyBorder="1" applyAlignment="1">
      <alignment horizontal="center"/>
    </xf>
    <xf numFmtId="0" fontId="6" fillId="0" borderId="21" xfId="0" applyFont="1" applyBorder="1"/>
    <xf numFmtId="0" fontId="6" fillId="0" borderId="0" xfId="0" applyFont="1"/>
    <xf numFmtId="0" fontId="6" fillId="0" borderId="20" xfId="0" applyFont="1" applyBorder="1" applyAlignment="1">
      <alignment horizontal="center"/>
    </xf>
    <xf numFmtId="0" fontId="6" fillId="0" borderId="4" xfId="0" applyFont="1" applyBorder="1"/>
    <xf numFmtId="165" fontId="6" fillId="0" borderId="4" xfId="1" applyNumberFormat="1" applyFont="1" applyBorder="1" applyAlignment="1">
      <alignment horizontal="center"/>
    </xf>
    <xf numFmtId="164" fontId="6" fillId="0" borderId="4" xfId="1" applyNumberFormat="1" applyFont="1" applyBorder="1"/>
    <xf numFmtId="166" fontId="6" fillId="0" borderId="4" xfId="1" applyNumberFormat="1" applyFont="1" applyBorder="1"/>
    <xf numFmtId="43" fontId="6" fillId="0" borderId="4" xfId="1" applyFont="1" applyBorder="1"/>
    <xf numFmtId="43" fontId="6" fillId="0" borderId="4" xfId="0" applyNumberFormat="1" applyFont="1" applyBorder="1"/>
    <xf numFmtId="0" fontId="6" fillId="0" borderId="4" xfId="0" applyFont="1" applyFill="1" applyBorder="1"/>
    <xf numFmtId="164" fontId="6" fillId="0" borderId="4" xfId="1" applyNumberFormat="1" applyFont="1" applyFill="1" applyBorder="1"/>
    <xf numFmtId="164" fontId="9" fillId="8" borderId="23" xfId="0" applyNumberFormat="1" applyFont="1" applyFill="1" applyBorder="1" applyAlignment="1">
      <alignment vertical="center"/>
    </xf>
    <xf numFmtId="0" fontId="6" fillId="11" borderId="24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0" fillId="6" borderId="20" xfId="0" applyFont="1" applyFill="1" applyBorder="1" applyAlignment="1">
      <alignment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7" borderId="20" xfId="0" applyFont="1" applyFill="1" applyBorder="1" applyAlignment="1">
      <alignment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20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166" fontId="6" fillId="0" borderId="4" xfId="1" applyNumberFormat="1" applyFont="1" applyBorder="1" applyAlignment="1">
      <alignment vertical="center"/>
    </xf>
    <xf numFmtId="43" fontId="6" fillId="0" borderId="4" xfId="1" applyFont="1" applyBorder="1" applyAlignment="1">
      <alignment vertical="center"/>
    </xf>
    <xf numFmtId="165" fontId="6" fillId="0" borderId="4" xfId="1" applyNumberFormat="1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43" fontId="9" fillId="8" borderId="23" xfId="0" applyNumberFormat="1" applyFont="1" applyFill="1" applyBorder="1" applyAlignment="1">
      <alignment vertical="center"/>
    </xf>
    <xf numFmtId="0" fontId="12" fillId="11" borderId="24" xfId="0" applyFont="1" applyFill="1" applyBorder="1" applyAlignment="1">
      <alignment horizontal="center" vertical="center"/>
    </xf>
    <xf numFmtId="0" fontId="10" fillId="9" borderId="21" xfId="0" applyFont="1" applyFill="1" applyBorder="1" applyAlignment="1">
      <alignment horizontal="center" vertical="center"/>
    </xf>
    <xf numFmtId="0" fontId="6" fillId="11" borderId="24" xfId="0" applyFont="1" applyFill="1" applyBorder="1" applyAlignment="1">
      <alignment horizontal="center" vertical="center"/>
    </xf>
    <xf numFmtId="0" fontId="10" fillId="6" borderId="21" xfId="0" applyFont="1" applyFill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164" fontId="6" fillId="0" borderId="4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0" fontId="9" fillId="10" borderId="22" xfId="0" applyFont="1" applyFill="1" applyBorder="1" applyAlignment="1">
      <alignment wrapText="1"/>
    </xf>
    <xf numFmtId="0" fontId="6" fillId="0" borderId="23" xfId="0" applyFont="1" applyBorder="1" applyAlignment="1"/>
    <xf numFmtId="164" fontId="9" fillId="10" borderId="23" xfId="0" applyNumberFormat="1" applyFont="1" applyFill="1" applyBorder="1" applyAlignment="1"/>
    <xf numFmtId="164" fontId="6" fillId="0" borderId="23" xfId="0" applyNumberFormat="1" applyFont="1" applyBorder="1" applyAlignment="1"/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9" fillId="10" borderId="28" xfId="0" applyFont="1" applyFill="1" applyBorder="1" applyAlignment="1">
      <alignment vertical="center" wrapText="1"/>
    </xf>
    <xf numFmtId="0" fontId="6" fillId="10" borderId="29" xfId="0" applyFont="1" applyFill="1" applyBorder="1" applyAlignment="1">
      <alignment vertical="center"/>
    </xf>
    <xf numFmtId="164" fontId="9" fillId="10" borderId="30" xfId="0" applyNumberFormat="1" applyFont="1" applyFill="1" applyBorder="1" applyAlignment="1">
      <alignment vertical="center"/>
    </xf>
    <xf numFmtId="164" fontId="6" fillId="10" borderId="31" xfId="0" applyNumberFormat="1" applyFont="1" applyFill="1" applyBorder="1" applyAlignment="1">
      <alignment vertical="center"/>
    </xf>
    <xf numFmtId="0" fontId="9" fillId="8" borderId="17" xfId="0" applyFont="1" applyFill="1" applyBorder="1" applyAlignment="1">
      <alignment horizontal="center"/>
    </xf>
    <xf numFmtId="0" fontId="9" fillId="8" borderId="18" xfId="0" applyFont="1" applyFill="1" applyBorder="1" applyAlignment="1">
      <alignment horizontal="center"/>
    </xf>
    <xf numFmtId="0" fontId="9" fillId="8" borderId="19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9" fillId="10" borderId="22" xfId="0" applyFont="1" applyFill="1" applyBorder="1" applyAlignment="1">
      <alignment vertical="center" wrapText="1"/>
    </xf>
    <xf numFmtId="0" fontId="0" fillId="10" borderId="23" xfId="0" applyFill="1" applyBorder="1" applyAlignment="1">
      <alignment vertical="center"/>
    </xf>
    <xf numFmtId="0" fontId="9" fillId="8" borderId="25" xfId="0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/>
    </xf>
    <xf numFmtId="0" fontId="9" fillId="8" borderId="27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/>
    </xf>
    <xf numFmtId="0" fontId="6" fillId="10" borderId="23" xfId="0" applyFont="1" applyFill="1" applyBorder="1" applyAlignment="1"/>
    <xf numFmtId="164" fontId="6" fillId="10" borderId="23" xfId="0" applyNumberFormat="1" applyFont="1" applyFill="1" applyBorder="1" applyAlignment="1"/>
    <xf numFmtId="0" fontId="9" fillId="8" borderId="17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9" fillId="8" borderId="19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9" fillId="2" borderId="15" xfId="0" applyNumberFormat="1" applyFont="1" applyFill="1" applyBorder="1" applyAlignment="1">
      <alignment horizontal="right" vertical="center"/>
    </xf>
    <xf numFmtId="164" fontId="9" fillId="2" borderId="16" xfId="0" applyNumberFormat="1" applyFont="1" applyFill="1" applyBorder="1" applyAlignment="1">
      <alignment horizontal="right" vertical="center"/>
    </xf>
    <xf numFmtId="164" fontId="11" fillId="0" borderId="4" xfId="1" applyNumberFormat="1" applyFont="1" applyBorder="1" applyAlignment="1">
      <alignment horizontal="right" vertical="center"/>
    </xf>
    <xf numFmtId="164" fontId="11" fillId="0" borderId="13" xfId="1" applyNumberFormat="1" applyFont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4"/>
  <sheetViews>
    <sheetView showGridLines="0" tabSelected="1" workbookViewId="0">
      <pane ySplit="5" topLeftCell="A6" activePane="bottomLeft" state="frozen"/>
      <selection pane="bottomLeft" activeCell="B10" sqref="B10"/>
    </sheetView>
  </sheetViews>
  <sheetFormatPr defaultColWidth="9.1796875" defaultRowHeight="12.5" x14ac:dyDescent="0.35"/>
  <cols>
    <col min="1" max="1" width="1.81640625" style="5" customWidth="1"/>
    <col min="2" max="2" width="75" style="1" customWidth="1"/>
    <col min="3" max="3" width="10.81640625" style="2" bestFit="1" customWidth="1"/>
    <col min="4" max="4" width="7.453125" style="3" bestFit="1" customWidth="1"/>
    <col min="5" max="5" width="12.7265625" style="4" customWidth="1"/>
    <col min="6" max="6" width="20.26953125" style="4" customWidth="1"/>
    <col min="7" max="7" width="36.54296875" style="1" customWidth="1"/>
    <col min="8" max="8" width="1.81640625" style="5" customWidth="1"/>
    <col min="9" max="16384" width="9.1796875" style="5"/>
  </cols>
  <sheetData>
    <row r="1" spans="2:7" ht="18.5" customHeight="1" thickBot="1" x14ac:dyDescent="0.4">
      <c r="B1" s="94" t="s">
        <v>13</v>
      </c>
      <c r="C1" s="95"/>
      <c r="D1" s="95"/>
      <c r="E1" s="95"/>
      <c r="F1" s="95"/>
      <c r="G1" s="96"/>
    </row>
    <row r="2" spans="2:7" s="6" customFormat="1" ht="18.5" thickBot="1" x14ac:dyDescent="0.4">
      <c r="B2" s="89" t="s">
        <v>0</v>
      </c>
      <c r="C2" s="90"/>
      <c r="D2" s="90"/>
      <c r="E2" s="90"/>
      <c r="F2" s="90"/>
      <c r="G2" s="91"/>
    </row>
    <row r="3" spans="2:7" ht="34.5" customHeight="1" x14ac:dyDescent="0.35">
      <c r="B3" s="93" t="s">
        <v>12</v>
      </c>
      <c r="C3" s="93"/>
      <c r="D3" s="93"/>
      <c r="E3" s="93"/>
      <c r="F3" s="93"/>
      <c r="G3" s="93"/>
    </row>
    <row r="4" spans="2:7" s="7" customFormat="1" ht="13" x14ac:dyDescent="0.35">
      <c r="B4" s="13"/>
      <c r="C4" s="14" t="s">
        <v>1</v>
      </c>
      <c r="D4" s="13" t="s">
        <v>2</v>
      </c>
      <c r="E4" s="15" t="s">
        <v>3</v>
      </c>
      <c r="F4" s="15" t="s">
        <v>4</v>
      </c>
      <c r="G4" s="13" t="s">
        <v>5</v>
      </c>
    </row>
    <row r="5" spans="2:7" ht="13" x14ac:dyDescent="0.35">
      <c r="B5" s="16" t="s">
        <v>6</v>
      </c>
      <c r="C5" s="17"/>
      <c r="D5" s="18"/>
      <c r="E5" s="19"/>
      <c r="F5" s="20">
        <f>+F6+F25+F31+F40+F49</f>
        <v>0</v>
      </c>
      <c r="G5" s="21"/>
    </row>
    <row r="6" spans="2:7" ht="13" x14ac:dyDescent="0.35">
      <c r="B6" s="22" t="s">
        <v>11</v>
      </c>
      <c r="C6" s="17"/>
      <c r="D6" s="18"/>
      <c r="E6" s="19"/>
      <c r="F6" s="27">
        <f>+F7+F13+F19</f>
        <v>0</v>
      </c>
      <c r="G6" s="23"/>
    </row>
    <row r="7" spans="2:7" ht="13" x14ac:dyDescent="0.35">
      <c r="B7" s="24" t="s">
        <v>197</v>
      </c>
      <c r="C7" s="17"/>
      <c r="D7" s="18"/>
      <c r="E7" s="19"/>
      <c r="F7" s="26">
        <f>SUM(F8:F12)</f>
        <v>0</v>
      </c>
      <c r="G7" s="25"/>
    </row>
    <row r="8" spans="2:7" x14ac:dyDescent="0.35">
      <c r="B8" s="12"/>
      <c r="C8" s="8"/>
      <c r="D8" s="9"/>
      <c r="E8" s="10"/>
      <c r="F8" s="10">
        <f>+C8*E8</f>
        <v>0</v>
      </c>
      <c r="G8" s="12"/>
    </row>
    <row r="9" spans="2:7" x14ac:dyDescent="0.35">
      <c r="B9" s="12"/>
      <c r="C9" s="8"/>
      <c r="D9" s="9"/>
      <c r="E9" s="10"/>
      <c r="F9" s="10">
        <f t="shared" ref="F9:F12" si="0">+C9*E9</f>
        <v>0</v>
      </c>
      <c r="G9" s="12"/>
    </row>
    <row r="10" spans="2:7" x14ac:dyDescent="0.35">
      <c r="B10" s="12"/>
      <c r="C10" s="8"/>
      <c r="D10" s="9"/>
      <c r="E10" s="10"/>
      <c r="F10" s="10">
        <f t="shared" si="0"/>
        <v>0</v>
      </c>
      <c r="G10" s="12"/>
    </row>
    <row r="11" spans="2:7" x14ac:dyDescent="0.35">
      <c r="B11" s="12"/>
      <c r="C11" s="8"/>
      <c r="D11" s="9"/>
      <c r="E11" s="10"/>
      <c r="F11" s="10">
        <f t="shared" si="0"/>
        <v>0</v>
      </c>
      <c r="G11" s="12"/>
    </row>
    <row r="12" spans="2:7" x14ac:dyDescent="0.35">
      <c r="B12" s="12"/>
      <c r="C12" s="8"/>
      <c r="D12" s="9"/>
      <c r="E12" s="10"/>
      <c r="F12" s="10">
        <f t="shared" si="0"/>
        <v>0</v>
      </c>
      <c r="G12" s="12"/>
    </row>
    <row r="13" spans="2:7" ht="13" x14ac:dyDescent="0.35">
      <c r="B13" s="24" t="s">
        <v>198</v>
      </c>
      <c r="C13" s="17"/>
      <c r="D13" s="18"/>
      <c r="E13" s="19"/>
      <c r="F13" s="26">
        <f>SUM(F14:F18)</f>
        <v>0</v>
      </c>
      <c r="G13" s="25"/>
    </row>
    <row r="14" spans="2:7" x14ac:dyDescent="0.35">
      <c r="B14" s="12"/>
      <c r="C14" s="8"/>
      <c r="D14" s="9"/>
      <c r="E14" s="10"/>
      <c r="F14" s="10">
        <f>+C14*E14</f>
        <v>0</v>
      </c>
      <c r="G14" s="12"/>
    </row>
    <row r="15" spans="2:7" x14ac:dyDescent="0.35">
      <c r="B15" s="12"/>
      <c r="C15" s="8"/>
      <c r="D15" s="9"/>
      <c r="E15" s="10"/>
      <c r="F15" s="10">
        <f t="shared" ref="F15:F18" si="1">+C15*E15</f>
        <v>0</v>
      </c>
      <c r="G15" s="12"/>
    </row>
    <row r="16" spans="2:7" x14ac:dyDescent="0.35">
      <c r="B16" s="12"/>
      <c r="C16" s="8"/>
      <c r="D16" s="9"/>
      <c r="E16" s="10"/>
      <c r="F16" s="10">
        <f t="shared" si="1"/>
        <v>0</v>
      </c>
      <c r="G16" s="12"/>
    </row>
    <row r="17" spans="2:7" x14ac:dyDescent="0.35">
      <c r="B17" s="12"/>
      <c r="C17" s="8"/>
      <c r="D17" s="9"/>
      <c r="E17" s="10"/>
      <c r="F17" s="10">
        <f t="shared" si="1"/>
        <v>0</v>
      </c>
      <c r="G17" s="12"/>
    </row>
    <row r="18" spans="2:7" x14ac:dyDescent="0.35">
      <c r="B18" s="12"/>
      <c r="C18" s="8"/>
      <c r="D18" s="9"/>
      <c r="E18" s="10"/>
      <c r="F18" s="10">
        <f t="shared" si="1"/>
        <v>0</v>
      </c>
      <c r="G18" s="12"/>
    </row>
    <row r="19" spans="2:7" ht="13" x14ac:dyDescent="0.35">
      <c r="B19" s="24" t="s">
        <v>199</v>
      </c>
      <c r="C19" s="17"/>
      <c r="D19" s="18"/>
      <c r="E19" s="19"/>
      <c r="F19" s="26">
        <f>SUM(F20:F24)</f>
        <v>0</v>
      </c>
      <c r="G19" s="25"/>
    </row>
    <row r="20" spans="2:7" x14ac:dyDescent="0.35">
      <c r="B20" s="12"/>
      <c r="C20" s="8"/>
      <c r="D20" s="9"/>
      <c r="E20" s="10"/>
      <c r="F20" s="10">
        <f t="shared" ref="F20:F30" si="2">+C20*E20</f>
        <v>0</v>
      </c>
      <c r="G20" s="12"/>
    </row>
    <row r="21" spans="2:7" x14ac:dyDescent="0.35">
      <c r="B21" s="12"/>
      <c r="C21" s="8"/>
      <c r="D21" s="9"/>
      <c r="E21" s="10"/>
      <c r="F21" s="10">
        <f t="shared" si="2"/>
        <v>0</v>
      </c>
      <c r="G21" s="12"/>
    </row>
    <row r="22" spans="2:7" x14ac:dyDescent="0.35">
      <c r="B22" s="12"/>
      <c r="C22" s="8"/>
      <c r="D22" s="9"/>
      <c r="E22" s="10"/>
      <c r="F22" s="10"/>
      <c r="G22" s="12"/>
    </row>
    <row r="23" spans="2:7" x14ac:dyDescent="0.35">
      <c r="B23" s="12"/>
      <c r="C23" s="8"/>
      <c r="D23" s="9"/>
      <c r="E23" s="10"/>
      <c r="F23" s="10">
        <f t="shared" si="2"/>
        <v>0</v>
      </c>
      <c r="G23" s="12"/>
    </row>
    <row r="24" spans="2:7" x14ac:dyDescent="0.35">
      <c r="B24" s="12"/>
      <c r="C24" s="8"/>
      <c r="D24" s="9"/>
      <c r="E24" s="10"/>
      <c r="F24" s="10">
        <f t="shared" si="2"/>
        <v>0</v>
      </c>
      <c r="G24" s="12"/>
    </row>
    <row r="25" spans="2:7" ht="13" x14ac:dyDescent="0.35">
      <c r="B25" s="22" t="s">
        <v>200</v>
      </c>
      <c r="C25" s="17"/>
      <c r="D25" s="18"/>
      <c r="E25" s="19"/>
      <c r="F25" s="27">
        <f>SUM(F26:F30)</f>
        <v>0</v>
      </c>
      <c r="G25" s="23"/>
    </row>
    <row r="26" spans="2:7" x14ac:dyDescent="0.35">
      <c r="B26" s="12"/>
      <c r="C26" s="8"/>
      <c r="D26" s="9"/>
      <c r="E26" s="10"/>
      <c r="F26" s="10">
        <f t="shared" si="2"/>
        <v>0</v>
      </c>
      <c r="G26" s="12"/>
    </row>
    <row r="27" spans="2:7" x14ac:dyDescent="0.35">
      <c r="B27" s="12"/>
      <c r="C27" s="8"/>
      <c r="D27" s="9"/>
      <c r="E27" s="10"/>
      <c r="F27" s="10">
        <f t="shared" si="2"/>
        <v>0</v>
      </c>
      <c r="G27" s="12"/>
    </row>
    <row r="28" spans="2:7" x14ac:dyDescent="0.35">
      <c r="B28" s="12"/>
      <c r="C28" s="8"/>
      <c r="D28" s="9"/>
      <c r="E28" s="10"/>
      <c r="F28" s="10">
        <f t="shared" si="2"/>
        <v>0</v>
      </c>
      <c r="G28" s="12"/>
    </row>
    <row r="29" spans="2:7" x14ac:dyDescent="0.35">
      <c r="B29" s="12"/>
      <c r="C29" s="8"/>
      <c r="D29" s="9"/>
      <c r="E29" s="10"/>
      <c r="F29" s="10">
        <f t="shared" si="2"/>
        <v>0</v>
      </c>
      <c r="G29" s="12"/>
    </row>
    <row r="30" spans="2:7" x14ac:dyDescent="0.35">
      <c r="B30" s="12"/>
      <c r="C30" s="8"/>
      <c r="D30" s="9"/>
      <c r="E30" s="10"/>
      <c r="F30" s="10">
        <f t="shared" si="2"/>
        <v>0</v>
      </c>
      <c r="G30" s="12"/>
    </row>
    <row r="31" spans="2:7" ht="13" x14ac:dyDescent="0.35">
      <c r="B31" s="22" t="s">
        <v>8</v>
      </c>
      <c r="C31" s="17"/>
      <c r="D31" s="18"/>
      <c r="E31" s="19"/>
      <c r="F31" s="27">
        <f>SUM(F32:F39)</f>
        <v>0</v>
      </c>
      <c r="G31" s="23"/>
    </row>
    <row r="32" spans="2:7" x14ac:dyDescent="0.35">
      <c r="B32" s="12"/>
      <c r="C32" s="8"/>
      <c r="D32" s="9"/>
      <c r="E32" s="10"/>
      <c r="F32" s="10">
        <f t="shared" ref="F32:F51" si="3">+C32*E32</f>
        <v>0</v>
      </c>
      <c r="G32" s="12"/>
    </row>
    <row r="33" spans="2:7" x14ac:dyDescent="0.35">
      <c r="B33" s="12"/>
      <c r="C33" s="8"/>
      <c r="D33" s="9"/>
      <c r="E33" s="10"/>
      <c r="F33" s="10">
        <f t="shared" si="3"/>
        <v>0</v>
      </c>
      <c r="G33" s="12"/>
    </row>
    <row r="34" spans="2:7" x14ac:dyDescent="0.35">
      <c r="B34" s="12"/>
      <c r="C34" s="8"/>
      <c r="D34" s="9"/>
      <c r="E34" s="10"/>
      <c r="F34" s="10">
        <f t="shared" si="3"/>
        <v>0</v>
      </c>
      <c r="G34" s="12"/>
    </row>
    <row r="35" spans="2:7" x14ac:dyDescent="0.35">
      <c r="B35" s="12"/>
      <c r="C35" s="8"/>
      <c r="D35" s="9"/>
      <c r="E35" s="10"/>
      <c r="F35" s="10">
        <f t="shared" si="3"/>
        <v>0</v>
      </c>
      <c r="G35" s="12"/>
    </row>
    <row r="36" spans="2:7" x14ac:dyDescent="0.35">
      <c r="B36" s="12"/>
      <c r="C36" s="8"/>
      <c r="D36" s="9"/>
      <c r="E36" s="10"/>
      <c r="F36" s="10">
        <f t="shared" si="3"/>
        <v>0</v>
      </c>
      <c r="G36" s="12"/>
    </row>
    <row r="37" spans="2:7" x14ac:dyDescent="0.35">
      <c r="B37" s="12"/>
      <c r="C37" s="8"/>
      <c r="D37" s="9"/>
      <c r="E37" s="10"/>
      <c r="F37" s="10">
        <f t="shared" si="3"/>
        <v>0</v>
      </c>
      <c r="G37" s="12"/>
    </row>
    <row r="38" spans="2:7" x14ac:dyDescent="0.35">
      <c r="B38" s="12"/>
      <c r="C38" s="8"/>
      <c r="D38" s="9"/>
      <c r="E38" s="10"/>
      <c r="F38" s="10">
        <f t="shared" si="3"/>
        <v>0</v>
      </c>
      <c r="G38" s="12"/>
    </row>
    <row r="39" spans="2:7" x14ac:dyDescent="0.35">
      <c r="B39" s="12"/>
      <c r="C39" s="8"/>
      <c r="D39" s="9"/>
      <c r="E39" s="10"/>
      <c r="F39" s="10">
        <f t="shared" si="3"/>
        <v>0</v>
      </c>
      <c r="G39" s="12"/>
    </row>
    <row r="40" spans="2:7" ht="13" x14ac:dyDescent="0.35">
      <c r="B40" s="22" t="s">
        <v>7</v>
      </c>
      <c r="C40" s="17"/>
      <c r="D40" s="18"/>
      <c r="E40" s="19"/>
      <c r="F40" s="27">
        <f>SUM(F41:F48)</f>
        <v>0</v>
      </c>
      <c r="G40" s="23"/>
    </row>
    <row r="41" spans="2:7" x14ac:dyDescent="0.35">
      <c r="B41" s="12"/>
      <c r="C41" s="28"/>
      <c r="D41" s="29"/>
      <c r="E41" s="30"/>
      <c r="F41" s="10">
        <f t="shared" si="3"/>
        <v>0</v>
      </c>
      <c r="G41" s="12"/>
    </row>
    <row r="42" spans="2:7" x14ac:dyDescent="0.35">
      <c r="B42" s="12"/>
      <c r="C42" s="28"/>
      <c r="D42" s="29"/>
      <c r="E42" s="30"/>
      <c r="F42" s="10">
        <f t="shared" si="3"/>
        <v>0</v>
      </c>
      <c r="G42" s="12"/>
    </row>
    <row r="43" spans="2:7" x14ac:dyDescent="0.35">
      <c r="B43" s="12"/>
      <c r="C43" s="28"/>
      <c r="D43" s="29"/>
      <c r="E43" s="30"/>
      <c r="F43" s="10">
        <f t="shared" si="3"/>
        <v>0</v>
      </c>
      <c r="G43" s="12"/>
    </row>
    <row r="44" spans="2:7" x14ac:dyDescent="0.35">
      <c r="B44" s="12"/>
      <c r="C44" s="28"/>
      <c r="D44" s="29"/>
      <c r="E44" s="30"/>
      <c r="F44" s="10">
        <f t="shared" si="3"/>
        <v>0</v>
      </c>
      <c r="G44" s="12"/>
    </row>
    <row r="45" spans="2:7" x14ac:dyDescent="0.35">
      <c r="B45" s="12"/>
      <c r="C45" s="28"/>
      <c r="D45" s="29"/>
      <c r="E45" s="30"/>
      <c r="F45" s="10">
        <f t="shared" si="3"/>
        <v>0</v>
      </c>
      <c r="G45" s="12"/>
    </row>
    <row r="46" spans="2:7" x14ac:dyDescent="0.35">
      <c r="B46" s="12"/>
      <c r="C46" s="28"/>
      <c r="D46" s="29"/>
      <c r="E46" s="30"/>
      <c r="F46" s="10">
        <f t="shared" si="3"/>
        <v>0</v>
      </c>
      <c r="G46" s="12"/>
    </row>
    <row r="47" spans="2:7" x14ac:dyDescent="0.35">
      <c r="B47" s="12"/>
      <c r="C47" s="28"/>
      <c r="D47" s="29"/>
      <c r="E47" s="30"/>
      <c r="F47" s="10">
        <f t="shared" si="3"/>
        <v>0</v>
      </c>
      <c r="G47" s="12"/>
    </row>
    <row r="48" spans="2:7" x14ac:dyDescent="0.35">
      <c r="B48" s="12"/>
      <c r="C48" s="28"/>
      <c r="D48" s="29"/>
      <c r="E48" s="30"/>
      <c r="F48" s="10">
        <f t="shared" si="3"/>
        <v>0</v>
      </c>
      <c r="G48" s="12"/>
    </row>
    <row r="49" spans="2:7" ht="13" x14ac:dyDescent="0.35">
      <c r="B49" s="22" t="s">
        <v>9</v>
      </c>
      <c r="C49" s="17"/>
      <c r="D49" s="18"/>
      <c r="E49" s="19"/>
      <c r="F49" s="27">
        <f>SUM(F50:F51)</f>
        <v>0</v>
      </c>
      <c r="G49" s="23"/>
    </row>
    <row r="50" spans="2:7" x14ac:dyDescent="0.35">
      <c r="B50" s="12"/>
      <c r="C50" s="8"/>
      <c r="D50" s="9"/>
      <c r="E50" s="10"/>
      <c r="F50" s="10">
        <f t="shared" si="3"/>
        <v>0</v>
      </c>
      <c r="G50" s="12"/>
    </row>
    <row r="51" spans="2:7" x14ac:dyDescent="0.35">
      <c r="B51" s="12"/>
      <c r="C51" s="8"/>
      <c r="D51" s="9"/>
      <c r="E51" s="10"/>
      <c r="F51" s="10">
        <f t="shared" si="3"/>
        <v>0</v>
      </c>
      <c r="G51" s="12"/>
    </row>
    <row r="54" spans="2:7" ht="13" x14ac:dyDescent="0.35">
      <c r="B54" s="92" t="s">
        <v>10</v>
      </c>
      <c r="C54" s="92"/>
      <c r="D54" s="92"/>
      <c r="E54" s="92"/>
      <c r="F54" s="92"/>
      <c r="G54" s="92"/>
    </row>
  </sheetData>
  <mergeCells count="4">
    <mergeCell ref="B2:G2"/>
    <mergeCell ref="B54:G54"/>
    <mergeCell ref="B3:G3"/>
    <mergeCell ref="B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0"/>
  <sheetViews>
    <sheetView workbookViewId="0">
      <selection activeCell="B11" sqref="B11"/>
    </sheetView>
  </sheetViews>
  <sheetFormatPr defaultColWidth="9.1796875" defaultRowHeight="12.5" x14ac:dyDescent="0.35"/>
  <cols>
    <col min="1" max="1" width="3.453125" style="5" customWidth="1"/>
    <col min="2" max="2" width="66.54296875" style="5" customWidth="1"/>
    <col min="3" max="8" width="12.6328125" style="5" customWidth="1"/>
    <col min="9" max="9" width="24.36328125" style="5" bestFit="1" customWidth="1"/>
    <col min="10" max="16384" width="9.1796875" style="5"/>
  </cols>
  <sheetData>
    <row r="1" spans="1:9" ht="13" thickBot="1" x14ac:dyDescent="0.4"/>
    <row r="2" spans="1:9" ht="18" customHeight="1" x14ac:dyDescent="0.35">
      <c r="B2" s="138" t="s">
        <v>13</v>
      </c>
      <c r="C2" s="139"/>
      <c r="D2" s="139"/>
      <c r="E2" s="139"/>
      <c r="F2" s="139"/>
      <c r="G2" s="139"/>
      <c r="H2" s="140"/>
    </row>
    <row r="3" spans="1:9" ht="15.5" x14ac:dyDescent="0.35">
      <c r="B3" s="31" t="s">
        <v>14</v>
      </c>
      <c r="C3" s="132" t="s">
        <v>15</v>
      </c>
      <c r="D3" s="132"/>
      <c r="E3" s="132"/>
      <c r="F3" s="132" t="s">
        <v>16</v>
      </c>
      <c r="G3" s="132"/>
      <c r="H3" s="141"/>
    </row>
    <row r="4" spans="1:9" ht="13" x14ac:dyDescent="0.35">
      <c r="B4" s="32"/>
      <c r="C4" s="142" t="s">
        <v>17</v>
      </c>
      <c r="D4" s="142"/>
      <c r="E4" s="142"/>
      <c r="F4" s="142" t="s">
        <v>17</v>
      </c>
      <c r="G4" s="142"/>
      <c r="H4" s="143"/>
    </row>
    <row r="5" spans="1:9" ht="15.5" x14ac:dyDescent="0.35">
      <c r="B5" s="33" t="s">
        <v>18</v>
      </c>
      <c r="C5" s="136">
        <f>+E59</f>
        <v>3150</v>
      </c>
      <c r="D5" s="136"/>
      <c r="E5" s="136"/>
      <c r="F5" s="136">
        <f>+H59</f>
        <v>1510</v>
      </c>
      <c r="G5" s="136"/>
      <c r="H5" s="137"/>
    </row>
    <row r="6" spans="1:9" ht="15.5" x14ac:dyDescent="0.35">
      <c r="B6" s="33" t="s">
        <v>19</v>
      </c>
      <c r="C6" s="136">
        <f>+E101</f>
        <v>1290</v>
      </c>
      <c r="D6" s="136"/>
      <c r="E6" s="136"/>
      <c r="F6" s="136">
        <f>+H101</f>
        <v>250</v>
      </c>
      <c r="G6" s="136"/>
      <c r="H6" s="137"/>
    </row>
    <row r="7" spans="1:9" ht="15.5" x14ac:dyDescent="0.35">
      <c r="B7" s="33" t="s">
        <v>20</v>
      </c>
      <c r="C7" s="136">
        <v>0</v>
      </c>
      <c r="D7" s="136"/>
      <c r="E7" s="136"/>
      <c r="F7" s="136">
        <f>+H75</f>
        <v>54065</v>
      </c>
      <c r="G7" s="136"/>
      <c r="H7" s="137"/>
    </row>
    <row r="8" spans="1:9" ht="15.5" x14ac:dyDescent="0.35">
      <c r="B8" s="33" t="s">
        <v>21</v>
      </c>
      <c r="C8" s="136">
        <f>+E119</f>
        <v>570</v>
      </c>
      <c r="D8" s="136"/>
      <c r="E8" s="136"/>
      <c r="F8" s="136">
        <f>+H119</f>
        <v>700</v>
      </c>
      <c r="G8" s="136"/>
      <c r="H8" s="137"/>
    </row>
    <row r="9" spans="1:9" ht="18.5" thickBot="1" x14ac:dyDescent="0.4">
      <c r="B9" s="34" t="s">
        <v>22</v>
      </c>
      <c r="C9" s="134">
        <f>SUM(C5:C8)</f>
        <v>5010</v>
      </c>
      <c r="D9" s="134"/>
      <c r="E9" s="134"/>
      <c r="F9" s="134">
        <f>SUM(F5:F8)</f>
        <v>56525</v>
      </c>
      <c r="G9" s="134"/>
      <c r="H9" s="135"/>
    </row>
    <row r="12" spans="1:9" ht="13" thickBot="1" x14ac:dyDescent="0.4"/>
    <row r="13" spans="1:9" s="35" customFormat="1" ht="18.5" thickTop="1" x14ac:dyDescent="0.4">
      <c r="A13" s="110" t="s">
        <v>23</v>
      </c>
      <c r="B13" s="111"/>
      <c r="C13" s="111"/>
      <c r="D13" s="111"/>
      <c r="E13" s="111"/>
      <c r="F13" s="111"/>
      <c r="G13" s="111"/>
      <c r="H13" s="111"/>
      <c r="I13" s="112"/>
    </row>
    <row r="14" spans="1:9" s="39" customFormat="1" ht="15.5" x14ac:dyDescent="0.35">
      <c r="A14" s="36"/>
      <c r="B14" s="37" t="s">
        <v>24</v>
      </c>
      <c r="C14" s="113" t="s">
        <v>25</v>
      </c>
      <c r="D14" s="114"/>
      <c r="E14" s="114"/>
      <c r="F14" s="113" t="s">
        <v>26</v>
      </c>
      <c r="G14" s="114"/>
      <c r="H14" s="114"/>
      <c r="I14" s="38" t="s">
        <v>27</v>
      </c>
    </row>
    <row r="15" spans="1:9" s="43" customFormat="1" ht="13" x14ac:dyDescent="0.3">
      <c r="A15" s="40"/>
      <c r="B15" s="41"/>
      <c r="C15" s="41" t="s">
        <v>28</v>
      </c>
      <c r="D15" s="41" t="s">
        <v>29</v>
      </c>
      <c r="E15" s="41" t="s">
        <v>17</v>
      </c>
      <c r="F15" s="41" t="s">
        <v>28</v>
      </c>
      <c r="G15" s="41" t="s">
        <v>29</v>
      </c>
      <c r="H15" s="41" t="s">
        <v>17</v>
      </c>
      <c r="I15" s="42"/>
    </row>
    <row r="16" spans="1:9" s="47" customFormat="1" ht="15" customHeight="1" x14ac:dyDescent="0.35">
      <c r="A16" s="44"/>
      <c r="B16" s="45"/>
      <c r="C16" s="125" t="s">
        <v>30</v>
      </c>
      <c r="D16" s="126"/>
      <c r="E16" s="126"/>
      <c r="F16" s="126"/>
      <c r="G16" s="126"/>
      <c r="H16" s="126"/>
      <c r="I16" s="46"/>
    </row>
    <row r="17" spans="1:9" s="47" customFormat="1" ht="14" x14ac:dyDescent="0.3">
      <c r="A17" s="48" t="s">
        <v>31</v>
      </c>
      <c r="B17" s="49" t="s">
        <v>32</v>
      </c>
      <c r="C17" s="50">
        <v>1</v>
      </c>
      <c r="D17" s="51">
        <v>60</v>
      </c>
      <c r="E17" s="51">
        <f>C17*D17</f>
        <v>60</v>
      </c>
      <c r="F17" s="52"/>
      <c r="G17" s="53"/>
      <c r="H17" s="54"/>
      <c r="I17" s="46" t="s">
        <v>33</v>
      </c>
    </row>
    <row r="18" spans="1:9" s="47" customFormat="1" ht="14" x14ac:dyDescent="0.3">
      <c r="A18" s="48" t="s">
        <v>34</v>
      </c>
      <c r="B18" s="49" t="s">
        <v>35</v>
      </c>
      <c r="C18" s="50">
        <v>1</v>
      </c>
      <c r="D18" s="51">
        <v>20</v>
      </c>
      <c r="E18" s="51">
        <f t="shared" ref="E18:E54" si="0">C18*D18</f>
        <v>20</v>
      </c>
      <c r="F18" s="52"/>
      <c r="G18" s="53"/>
      <c r="H18" s="54"/>
      <c r="I18" s="46" t="s">
        <v>36</v>
      </c>
    </row>
    <row r="19" spans="1:9" s="47" customFormat="1" ht="14" x14ac:dyDescent="0.3">
      <c r="A19" s="48" t="s">
        <v>37</v>
      </c>
      <c r="B19" s="49" t="s">
        <v>38</v>
      </c>
      <c r="C19" s="50">
        <v>1</v>
      </c>
      <c r="D19" s="51">
        <v>40</v>
      </c>
      <c r="E19" s="51">
        <f t="shared" si="0"/>
        <v>40</v>
      </c>
      <c r="F19" s="52"/>
      <c r="G19" s="53"/>
      <c r="H19" s="54"/>
      <c r="I19" s="46"/>
    </row>
    <row r="20" spans="1:9" s="47" customFormat="1" ht="14" x14ac:dyDescent="0.3">
      <c r="A20" s="48" t="s">
        <v>39</v>
      </c>
      <c r="B20" s="49" t="s">
        <v>40</v>
      </c>
      <c r="C20" s="50">
        <v>1</v>
      </c>
      <c r="D20" s="51">
        <v>300</v>
      </c>
      <c r="E20" s="51">
        <f t="shared" si="0"/>
        <v>300</v>
      </c>
      <c r="F20" s="52"/>
      <c r="G20" s="53"/>
      <c r="H20" s="54"/>
      <c r="I20" s="46" t="s">
        <v>41</v>
      </c>
    </row>
    <row r="21" spans="1:9" s="47" customFormat="1" ht="14" x14ac:dyDescent="0.3">
      <c r="A21" s="48" t="s">
        <v>42</v>
      </c>
      <c r="B21" s="49" t="s">
        <v>43</v>
      </c>
      <c r="C21" s="50">
        <v>1</v>
      </c>
      <c r="D21" s="51">
        <v>120</v>
      </c>
      <c r="E21" s="51">
        <f t="shared" si="0"/>
        <v>120</v>
      </c>
      <c r="F21" s="52"/>
      <c r="G21" s="53"/>
      <c r="H21" s="54"/>
      <c r="I21" s="46" t="s">
        <v>41</v>
      </c>
    </row>
    <row r="22" spans="1:9" s="47" customFormat="1" ht="14" x14ac:dyDescent="0.3">
      <c r="A22" s="48" t="s">
        <v>44</v>
      </c>
      <c r="B22" s="49" t="s">
        <v>45</v>
      </c>
      <c r="C22" s="50">
        <v>1</v>
      </c>
      <c r="D22" s="51">
        <v>130</v>
      </c>
      <c r="E22" s="51">
        <f t="shared" si="0"/>
        <v>130</v>
      </c>
      <c r="F22" s="52"/>
      <c r="G22" s="53"/>
      <c r="H22" s="54"/>
      <c r="I22" s="46" t="s">
        <v>46</v>
      </c>
    </row>
    <row r="23" spans="1:9" s="47" customFormat="1" ht="14" x14ac:dyDescent="0.3">
      <c r="A23" s="48" t="s">
        <v>47</v>
      </c>
      <c r="B23" s="49" t="s">
        <v>48</v>
      </c>
      <c r="C23" s="50">
        <v>1</v>
      </c>
      <c r="D23" s="51">
        <v>20</v>
      </c>
      <c r="E23" s="51">
        <f t="shared" si="0"/>
        <v>20</v>
      </c>
      <c r="F23" s="52"/>
      <c r="G23" s="53"/>
      <c r="H23" s="54"/>
      <c r="I23" s="46" t="s">
        <v>41</v>
      </c>
    </row>
    <row r="24" spans="1:9" s="47" customFormat="1" ht="14" x14ac:dyDescent="0.3">
      <c r="A24" s="48" t="s">
        <v>49</v>
      </c>
      <c r="B24" s="49" t="s">
        <v>50</v>
      </c>
      <c r="C24" s="50">
        <v>1</v>
      </c>
      <c r="D24" s="51">
        <v>70</v>
      </c>
      <c r="E24" s="51">
        <f t="shared" si="0"/>
        <v>70</v>
      </c>
      <c r="F24" s="52"/>
      <c r="G24" s="53"/>
      <c r="H24" s="54"/>
      <c r="I24" s="46" t="s">
        <v>51</v>
      </c>
    </row>
    <row r="25" spans="1:9" s="47" customFormat="1" ht="14" x14ac:dyDescent="0.3">
      <c r="A25" s="48" t="s">
        <v>52</v>
      </c>
      <c r="B25" s="49" t="s">
        <v>53</v>
      </c>
      <c r="C25" s="50">
        <v>1</v>
      </c>
      <c r="D25" s="51">
        <v>20</v>
      </c>
      <c r="E25" s="51">
        <f t="shared" si="0"/>
        <v>20</v>
      </c>
      <c r="F25" s="52"/>
      <c r="G25" s="53"/>
      <c r="H25" s="54"/>
      <c r="I25" s="46" t="s">
        <v>51</v>
      </c>
    </row>
    <row r="26" spans="1:9" s="47" customFormat="1" ht="14" x14ac:dyDescent="0.3">
      <c r="A26" s="48" t="s">
        <v>54</v>
      </c>
      <c r="B26" s="49" t="s">
        <v>55</v>
      </c>
      <c r="C26" s="50">
        <v>1</v>
      </c>
      <c r="D26" s="51">
        <v>100</v>
      </c>
      <c r="E26" s="51">
        <f t="shared" si="0"/>
        <v>100</v>
      </c>
      <c r="F26" s="52"/>
      <c r="G26" s="53"/>
      <c r="H26" s="54"/>
      <c r="I26" s="46"/>
    </row>
    <row r="27" spans="1:9" s="47" customFormat="1" ht="14" x14ac:dyDescent="0.3">
      <c r="A27" s="48" t="s">
        <v>56</v>
      </c>
      <c r="B27" s="49" t="s">
        <v>57</v>
      </c>
      <c r="C27" s="50">
        <v>6</v>
      </c>
      <c r="D27" s="51">
        <v>15</v>
      </c>
      <c r="E27" s="51">
        <f t="shared" si="0"/>
        <v>90</v>
      </c>
      <c r="F27" s="52"/>
      <c r="G27" s="53"/>
      <c r="H27" s="54"/>
      <c r="I27" s="46"/>
    </row>
    <row r="28" spans="1:9" s="47" customFormat="1" ht="14" x14ac:dyDescent="0.3">
      <c r="A28" s="48" t="s">
        <v>58</v>
      </c>
      <c r="B28" s="49" t="s">
        <v>59</v>
      </c>
      <c r="C28" s="50">
        <v>1</v>
      </c>
      <c r="D28" s="51">
        <v>10</v>
      </c>
      <c r="E28" s="51">
        <f t="shared" si="0"/>
        <v>10</v>
      </c>
      <c r="F28" s="52"/>
      <c r="G28" s="53"/>
      <c r="H28" s="54"/>
      <c r="I28" s="46"/>
    </row>
    <row r="29" spans="1:9" s="47" customFormat="1" ht="14" x14ac:dyDescent="0.3">
      <c r="A29" s="48" t="s">
        <v>60</v>
      </c>
      <c r="B29" s="49" t="s">
        <v>61</v>
      </c>
      <c r="C29" s="50">
        <v>3</v>
      </c>
      <c r="D29" s="51">
        <v>70</v>
      </c>
      <c r="E29" s="51">
        <f t="shared" si="0"/>
        <v>210</v>
      </c>
      <c r="F29" s="52"/>
      <c r="G29" s="53"/>
      <c r="H29" s="54"/>
      <c r="I29" s="46" t="s">
        <v>33</v>
      </c>
    </row>
    <row r="30" spans="1:9" s="47" customFormat="1" ht="14" x14ac:dyDescent="0.3">
      <c r="A30" s="48" t="s">
        <v>62</v>
      </c>
      <c r="B30" s="49" t="s">
        <v>63</v>
      </c>
      <c r="C30" s="50">
        <v>1</v>
      </c>
      <c r="D30" s="51">
        <v>40</v>
      </c>
      <c r="E30" s="51">
        <f t="shared" si="0"/>
        <v>40</v>
      </c>
      <c r="F30" s="52"/>
      <c r="G30" s="53"/>
      <c r="H30" s="54"/>
      <c r="I30" s="46" t="s">
        <v>64</v>
      </c>
    </row>
    <row r="31" spans="1:9" s="47" customFormat="1" ht="14" x14ac:dyDescent="0.3">
      <c r="A31" s="48" t="s">
        <v>65</v>
      </c>
      <c r="B31" s="49" t="s">
        <v>66</v>
      </c>
      <c r="C31" s="50">
        <v>8</v>
      </c>
      <c r="D31" s="51">
        <v>40</v>
      </c>
      <c r="E31" s="51">
        <f t="shared" si="0"/>
        <v>320</v>
      </c>
      <c r="F31" s="52"/>
      <c r="G31" s="53"/>
      <c r="H31" s="54"/>
      <c r="I31" s="46" t="s">
        <v>64</v>
      </c>
    </row>
    <row r="32" spans="1:9" s="47" customFormat="1" ht="14" x14ac:dyDescent="0.3">
      <c r="A32" s="48" t="s">
        <v>67</v>
      </c>
      <c r="B32" s="49" t="s">
        <v>68</v>
      </c>
      <c r="C32" s="50">
        <v>3</v>
      </c>
      <c r="D32" s="51">
        <v>24</v>
      </c>
      <c r="E32" s="51">
        <f t="shared" si="0"/>
        <v>72</v>
      </c>
      <c r="F32" s="52"/>
      <c r="G32" s="53"/>
      <c r="H32" s="54"/>
      <c r="I32" s="46" t="s">
        <v>64</v>
      </c>
    </row>
    <row r="33" spans="1:9" s="47" customFormat="1" ht="14" x14ac:dyDescent="0.3">
      <c r="A33" s="48" t="s">
        <v>69</v>
      </c>
      <c r="B33" s="49" t="s">
        <v>70</v>
      </c>
      <c r="C33" s="50">
        <v>4</v>
      </c>
      <c r="D33" s="51">
        <v>20</v>
      </c>
      <c r="E33" s="51">
        <f t="shared" si="0"/>
        <v>80</v>
      </c>
      <c r="F33" s="52"/>
      <c r="G33" s="53"/>
      <c r="H33" s="54"/>
      <c r="I33" s="46" t="s">
        <v>64</v>
      </c>
    </row>
    <row r="34" spans="1:9" s="47" customFormat="1" ht="14" x14ac:dyDescent="0.3">
      <c r="A34" s="48" t="s">
        <v>71</v>
      </c>
      <c r="B34" s="49" t="s">
        <v>72</v>
      </c>
      <c r="C34" s="50">
        <v>1</v>
      </c>
      <c r="D34" s="51">
        <v>35</v>
      </c>
      <c r="E34" s="51">
        <f t="shared" si="0"/>
        <v>35</v>
      </c>
      <c r="F34" s="52"/>
      <c r="G34" s="53"/>
      <c r="H34" s="54"/>
      <c r="I34" s="46" t="s">
        <v>64</v>
      </c>
    </row>
    <row r="35" spans="1:9" s="47" customFormat="1" ht="14" x14ac:dyDescent="0.3">
      <c r="A35" s="48" t="s">
        <v>73</v>
      </c>
      <c r="B35" s="49" t="s">
        <v>74</v>
      </c>
      <c r="C35" s="50">
        <v>2</v>
      </c>
      <c r="D35" s="51">
        <v>15</v>
      </c>
      <c r="E35" s="51">
        <f t="shared" si="0"/>
        <v>30</v>
      </c>
      <c r="F35" s="52"/>
      <c r="G35" s="53"/>
      <c r="H35" s="54"/>
      <c r="I35" s="46" t="s">
        <v>64</v>
      </c>
    </row>
    <row r="36" spans="1:9" s="47" customFormat="1" ht="14" x14ac:dyDescent="0.3">
      <c r="A36" s="48" t="s">
        <v>75</v>
      </c>
      <c r="B36" s="49" t="s">
        <v>76</v>
      </c>
      <c r="C36" s="50">
        <v>1</v>
      </c>
      <c r="D36" s="51">
        <v>80</v>
      </c>
      <c r="E36" s="51">
        <f t="shared" si="0"/>
        <v>80</v>
      </c>
      <c r="F36" s="52"/>
      <c r="G36" s="53"/>
      <c r="H36" s="54"/>
      <c r="I36" s="46" t="s">
        <v>41</v>
      </c>
    </row>
    <row r="37" spans="1:9" s="47" customFormat="1" ht="14" x14ac:dyDescent="0.3">
      <c r="A37" s="48" t="s">
        <v>77</v>
      </c>
      <c r="B37" s="49" t="s">
        <v>78</v>
      </c>
      <c r="C37" s="50">
        <v>1</v>
      </c>
      <c r="D37" s="51">
        <v>100</v>
      </c>
      <c r="E37" s="51">
        <f t="shared" si="0"/>
        <v>100</v>
      </c>
      <c r="F37" s="52"/>
      <c r="G37" s="53"/>
      <c r="H37" s="54"/>
      <c r="I37" s="46" t="s">
        <v>41</v>
      </c>
    </row>
    <row r="38" spans="1:9" s="47" customFormat="1" ht="14" x14ac:dyDescent="0.3">
      <c r="A38" s="48" t="s">
        <v>79</v>
      </c>
      <c r="B38" s="49" t="s">
        <v>80</v>
      </c>
      <c r="C38" s="50">
        <v>1</v>
      </c>
      <c r="D38" s="51">
        <v>100</v>
      </c>
      <c r="E38" s="51">
        <f t="shared" si="0"/>
        <v>100</v>
      </c>
      <c r="F38" s="52"/>
      <c r="G38" s="53"/>
      <c r="H38" s="54"/>
      <c r="I38" s="46" t="s">
        <v>41</v>
      </c>
    </row>
    <row r="39" spans="1:9" s="47" customFormat="1" ht="14" x14ac:dyDescent="0.3">
      <c r="A39" s="48" t="s">
        <v>81</v>
      </c>
      <c r="B39" s="49" t="s">
        <v>82</v>
      </c>
      <c r="C39" s="50">
        <v>1</v>
      </c>
      <c r="D39" s="51">
        <v>80</v>
      </c>
      <c r="E39" s="51">
        <f t="shared" si="0"/>
        <v>80</v>
      </c>
      <c r="F39" s="52"/>
      <c r="G39" s="53"/>
      <c r="H39" s="54"/>
      <c r="I39" s="46" t="s">
        <v>41</v>
      </c>
    </row>
    <row r="40" spans="1:9" s="47" customFormat="1" ht="14" x14ac:dyDescent="0.3">
      <c r="A40" s="48" t="s">
        <v>83</v>
      </c>
      <c r="B40" s="55" t="s">
        <v>84</v>
      </c>
      <c r="C40" s="50">
        <v>6</v>
      </c>
      <c r="D40" s="51">
        <v>18</v>
      </c>
      <c r="E40" s="51">
        <f t="shared" si="0"/>
        <v>108</v>
      </c>
      <c r="F40" s="52"/>
      <c r="G40" s="53"/>
      <c r="H40" s="54"/>
      <c r="I40" s="46" t="s">
        <v>41</v>
      </c>
    </row>
    <row r="41" spans="1:9" s="47" customFormat="1" ht="14" x14ac:dyDescent="0.3">
      <c r="A41" s="48" t="s">
        <v>85</v>
      </c>
      <c r="B41" s="49" t="s">
        <v>86</v>
      </c>
      <c r="C41" s="50">
        <v>3</v>
      </c>
      <c r="D41" s="51">
        <v>30</v>
      </c>
      <c r="E41" s="51">
        <f t="shared" si="0"/>
        <v>90</v>
      </c>
      <c r="F41" s="52"/>
      <c r="G41" s="53"/>
      <c r="H41" s="54"/>
      <c r="I41" s="46" t="s">
        <v>41</v>
      </c>
    </row>
    <row r="42" spans="1:9" s="47" customFormat="1" ht="14" x14ac:dyDescent="0.3">
      <c r="A42" s="48" t="s">
        <v>87</v>
      </c>
      <c r="B42" s="49" t="s">
        <v>88</v>
      </c>
      <c r="C42" s="50">
        <v>1</v>
      </c>
      <c r="D42" s="51">
        <v>15</v>
      </c>
      <c r="E42" s="51">
        <f t="shared" si="0"/>
        <v>15</v>
      </c>
      <c r="F42" s="52"/>
      <c r="G42" s="52"/>
      <c r="H42" s="52"/>
      <c r="I42" s="46" t="s">
        <v>89</v>
      </c>
    </row>
    <row r="43" spans="1:9" s="47" customFormat="1" ht="14" x14ac:dyDescent="0.3">
      <c r="A43" s="48" t="s">
        <v>90</v>
      </c>
      <c r="B43" s="49" t="s">
        <v>91</v>
      </c>
      <c r="C43" s="50">
        <v>1</v>
      </c>
      <c r="D43" s="51">
        <v>100</v>
      </c>
      <c r="E43" s="51">
        <f t="shared" si="0"/>
        <v>100</v>
      </c>
      <c r="F43" s="52"/>
      <c r="G43" s="53"/>
      <c r="H43" s="54"/>
      <c r="I43" s="46" t="s">
        <v>41</v>
      </c>
    </row>
    <row r="44" spans="1:9" s="47" customFormat="1" ht="14" x14ac:dyDescent="0.3">
      <c r="A44" s="48" t="s">
        <v>92</v>
      </c>
      <c r="B44" s="49" t="s">
        <v>93</v>
      </c>
      <c r="C44" s="50">
        <v>2</v>
      </c>
      <c r="D44" s="51">
        <v>40</v>
      </c>
      <c r="E44" s="51">
        <f t="shared" si="0"/>
        <v>80</v>
      </c>
      <c r="F44" s="52"/>
      <c r="G44" s="52"/>
      <c r="H44" s="52"/>
      <c r="I44" s="46" t="s">
        <v>41</v>
      </c>
    </row>
    <row r="45" spans="1:9" s="47" customFormat="1" ht="14" x14ac:dyDescent="0.3">
      <c r="A45" s="48" t="s">
        <v>94</v>
      </c>
      <c r="B45" s="49" t="s">
        <v>95</v>
      </c>
      <c r="C45" s="50">
        <v>1</v>
      </c>
      <c r="D45" s="51">
        <v>350</v>
      </c>
      <c r="E45" s="51">
        <f t="shared" si="0"/>
        <v>350</v>
      </c>
      <c r="F45" s="52"/>
      <c r="G45" s="52"/>
      <c r="H45" s="52"/>
      <c r="I45" s="46" t="s">
        <v>96</v>
      </c>
    </row>
    <row r="46" spans="1:9" s="47" customFormat="1" ht="14" x14ac:dyDescent="0.3">
      <c r="A46" s="48" t="s">
        <v>97</v>
      </c>
      <c r="B46" s="49" t="s">
        <v>98</v>
      </c>
      <c r="C46" s="50">
        <v>1</v>
      </c>
      <c r="D46" s="51">
        <v>50</v>
      </c>
      <c r="E46" s="51">
        <f t="shared" si="0"/>
        <v>50</v>
      </c>
      <c r="F46" s="52"/>
      <c r="G46" s="52"/>
      <c r="H46" s="52"/>
      <c r="I46" s="46" t="s">
        <v>96</v>
      </c>
    </row>
    <row r="47" spans="1:9" s="47" customFormat="1" ht="14" x14ac:dyDescent="0.3">
      <c r="A47" s="48" t="s">
        <v>99</v>
      </c>
      <c r="B47" s="49" t="s">
        <v>57</v>
      </c>
      <c r="C47" s="50">
        <v>2</v>
      </c>
      <c r="D47" s="51">
        <v>15</v>
      </c>
      <c r="E47" s="51">
        <f t="shared" si="0"/>
        <v>30</v>
      </c>
      <c r="F47" s="52"/>
      <c r="G47" s="52"/>
      <c r="H47" s="52"/>
      <c r="I47" s="46" t="s">
        <v>100</v>
      </c>
    </row>
    <row r="48" spans="1:9" s="47" customFormat="1" ht="14" x14ac:dyDescent="0.3">
      <c r="A48" s="48" t="s">
        <v>101</v>
      </c>
      <c r="B48" s="49" t="s">
        <v>102</v>
      </c>
      <c r="C48" s="50">
        <v>1</v>
      </c>
      <c r="D48" s="51">
        <v>10</v>
      </c>
      <c r="E48" s="51">
        <f t="shared" si="0"/>
        <v>10</v>
      </c>
      <c r="F48" s="52"/>
      <c r="G48" s="52"/>
      <c r="H48" s="52"/>
      <c r="I48" s="46" t="s">
        <v>103</v>
      </c>
    </row>
    <row r="49" spans="1:9" s="47" customFormat="1" ht="14" x14ac:dyDescent="0.3">
      <c r="A49" s="48" t="s">
        <v>104</v>
      </c>
      <c r="B49" s="49" t="s">
        <v>61</v>
      </c>
      <c r="C49" s="50">
        <v>1</v>
      </c>
      <c r="D49" s="51">
        <v>40</v>
      </c>
      <c r="E49" s="51">
        <f t="shared" si="0"/>
        <v>40</v>
      </c>
      <c r="F49" s="52"/>
      <c r="G49" s="52"/>
      <c r="H49" s="52"/>
      <c r="I49" s="46" t="s">
        <v>33</v>
      </c>
    </row>
    <row r="50" spans="1:9" s="47" customFormat="1" ht="14" x14ac:dyDescent="0.3">
      <c r="A50" s="48" t="s">
        <v>105</v>
      </c>
      <c r="B50" s="49" t="s">
        <v>106</v>
      </c>
      <c r="C50" s="50">
        <v>1</v>
      </c>
      <c r="D50" s="51">
        <v>20</v>
      </c>
      <c r="E50" s="51">
        <f t="shared" si="0"/>
        <v>20</v>
      </c>
      <c r="F50" s="52"/>
      <c r="G50" s="52"/>
      <c r="H50" s="52"/>
      <c r="I50" s="46" t="s">
        <v>107</v>
      </c>
    </row>
    <row r="51" spans="1:9" s="47" customFormat="1" ht="14" x14ac:dyDescent="0.3">
      <c r="A51" s="48" t="s">
        <v>108</v>
      </c>
      <c r="B51" s="49" t="s">
        <v>109</v>
      </c>
      <c r="C51" s="50">
        <v>1</v>
      </c>
      <c r="D51" s="51">
        <v>30</v>
      </c>
      <c r="E51" s="51">
        <f t="shared" si="0"/>
        <v>30</v>
      </c>
      <c r="F51" s="52"/>
      <c r="G51" s="52"/>
      <c r="H51" s="52"/>
      <c r="I51" s="46" t="s">
        <v>110</v>
      </c>
    </row>
    <row r="52" spans="1:9" s="47" customFormat="1" ht="14" x14ac:dyDescent="0.3">
      <c r="A52" s="48" t="s">
        <v>111</v>
      </c>
      <c r="B52" s="49" t="s">
        <v>112</v>
      </c>
      <c r="C52" s="50">
        <v>1</v>
      </c>
      <c r="D52" s="51">
        <v>30</v>
      </c>
      <c r="E52" s="51">
        <f t="shared" si="0"/>
        <v>30</v>
      </c>
      <c r="F52" s="52"/>
      <c r="G52" s="52"/>
      <c r="H52" s="52"/>
      <c r="I52" s="46" t="s">
        <v>89</v>
      </c>
    </row>
    <row r="53" spans="1:9" s="47" customFormat="1" ht="14" x14ac:dyDescent="0.3">
      <c r="A53" s="48" t="s">
        <v>113</v>
      </c>
      <c r="B53" s="49" t="s">
        <v>114</v>
      </c>
      <c r="C53" s="50">
        <v>1</v>
      </c>
      <c r="D53" s="51">
        <v>10</v>
      </c>
      <c r="E53" s="51">
        <f t="shared" si="0"/>
        <v>10</v>
      </c>
      <c r="F53" s="52"/>
      <c r="G53" s="53"/>
      <c r="H53" s="54"/>
      <c r="I53" s="46" t="s">
        <v>115</v>
      </c>
    </row>
    <row r="54" spans="1:9" s="47" customFormat="1" ht="14" x14ac:dyDescent="0.3">
      <c r="A54" s="48" t="s">
        <v>116</v>
      </c>
      <c r="B54" s="49" t="s">
        <v>117</v>
      </c>
      <c r="C54" s="50">
        <v>1</v>
      </c>
      <c r="D54" s="51">
        <v>60</v>
      </c>
      <c r="E54" s="51">
        <f t="shared" si="0"/>
        <v>60</v>
      </c>
      <c r="F54" s="52"/>
      <c r="G54" s="53"/>
      <c r="H54" s="54"/>
      <c r="I54" s="46" t="s">
        <v>118</v>
      </c>
    </row>
    <row r="55" spans="1:9" s="47" customFormat="1" ht="14" x14ac:dyDescent="0.3">
      <c r="A55" s="48" t="s">
        <v>119</v>
      </c>
      <c r="B55" s="49" t="s">
        <v>120</v>
      </c>
      <c r="C55" s="50"/>
      <c r="D55" s="56"/>
      <c r="E55" s="51"/>
      <c r="F55" s="50">
        <v>1</v>
      </c>
      <c r="G55" s="51">
        <v>80</v>
      </c>
      <c r="H55" s="51">
        <f t="shared" ref="H55:H58" si="1">F55*G55</f>
        <v>80</v>
      </c>
      <c r="I55" s="46" t="s">
        <v>121</v>
      </c>
    </row>
    <row r="56" spans="1:9" s="47" customFormat="1" ht="14" x14ac:dyDescent="0.3">
      <c r="A56" s="48" t="s">
        <v>122</v>
      </c>
      <c r="B56" s="49" t="s">
        <v>123</v>
      </c>
      <c r="C56" s="50"/>
      <c r="D56" s="51"/>
      <c r="E56" s="51"/>
      <c r="F56" s="50">
        <v>1</v>
      </c>
      <c r="G56" s="51">
        <v>200</v>
      </c>
      <c r="H56" s="51">
        <f t="shared" si="1"/>
        <v>200</v>
      </c>
      <c r="I56" s="46" t="s">
        <v>124</v>
      </c>
    </row>
    <row r="57" spans="1:9" s="47" customFormat="1" ht="14" x14ac:dyDescent="0.3">
      <c r="A57" s="48" t="s">
        <v>125</v>
      </c>
      <c r="B57" s="49" t="s">
        <v>126</v>
      </c>
      <c r="C57" s="50"/>
      <c r="D57" s="51"/>
      <c r="E57" s="51"/>
      <c r="F57" s="50">
        <v>30</v>
      </c>
      <c r="G57" s="51">
        <v>25</v>
      </c>
      <c r="H57" s="51">
        <f t="shared" si="1"/>
        <v>750</v>
      </c>
      <c r="I57" s="46" t="s">
        <v>124</v>
      </c>
    </row>
    <row r="58" spans="1:9" s="47" customFormat="1" ht="14" x14ac:dyDescent="0.3">
      <c r="A58" s="48" t="s">
        <v>127</v>
      </c>
      <c r="B58" s="49" t="s">
        <v>128</v>
      </c>
      <c r="C58" s="50"/>
      <c r="D58" s="51"/>
      <c r="E58" s="51"/>
      <c r="F58" s="50">
        <v>8</v>
      </c>
      <c r="G58" s="51">
        <v>60</v>
      </c>
      <c r="H58" s="51">
        <f t="shared" si="1"/>
        <v>480</v>
      </c>
      <c r="I58" s="46" t="s">
        <v>124</v>
      </c>
    </row>
    <row r="59" spans="1:9" s="47" customFormat="1" ht="18.5" thickBot="1" x14ac:dyDescent="0.45">
      <c r="A59" s="99" t="s">
        <v>129</v>
      </c>
      <c r="B59" s="127"/>
      <c r="C59" s="127"/>
      <c r="D59" s="127"/>
      <c r="E59" s="57">
        <f>SUM(E17:E58)</f>
        <v>3150</v>
      </c>
      <c r="F59" s="101"/>
      <c r="G59" s="128"/>
      <c r="H59" s="57">
        <f>SUM(H17:H58)</f>
        <v>1510</v>
      </c>
      <c r="I59" s="58"/>
    </row>
    <row r="60" spans="1:9" ht="13.5" thickTop="1" thickBot="1" x14ac:dyDescent="0.4"/>
    <row r="61" spans="1:9" s="59" customFormat="1" ht="18.5" thickTop="1" x14ac:dyDescent="0.35">
      <c r="A61" s="129" t="s">
        <v>130</v>
      </c>
      <c r="B61" s="130"/>
      <c r="C61" s="130"/>
      <c r="D61" s="130"/>
      <c r="E61" s="130"/>
      <c r="F61" s="130"/>
      <c r="G61" s="130"/>
      <c r="H61" s="130"/>
      <c r="I61" s="131"/>
    </row>
    <row r="62" spans="1:9" s="63" customFormat="1" ht="15.5" x14ac:dyDescent="0.35">
      <c r="A62" s="60"/>
      <c r="B62" s="61" t="s">
        <v>24</v>
      </c>
      <c r="C62" s="132" t="s">
        <v>25</v>
      </c>
      <c r="D62" s="133"/>
      <c r="E62" s="133"/>
      <c r="F62" s="132" t="s">
        <v>26</v>
      </c>
      <c r="G62" s="133"/>
      <c r="H62" s="133"/>
      <c r="I62" s="62" t="s">
        <v>27</v>
      </c>
    </row>
    <row r="63" spans="1:9" s="67" customFormat="1" ht="13" x14ac:dyDescent="0.35">
      <c r="A63" s="64"/>
      <c r="B63" s="65"/>
      <c r="C63" s="65" t="s">
        <v>28</v>
      </c>
      <c r="D63" s="65" t="s">
        <v>29</v>
      </c>
      <c r="E63" s="65" t="s">
        <v>17</v>
      </c>
      <c r="F63" s="65" t="s">
        <v>28</v>
      </c>
      <c r="G63" s="65" t="s">
        <v>29</v>
      </c>
      <c r="H63" s="65" t="s">
        <v>17</v>
      </c>
      <c r="I63" s="66"/>
    </row>
    <row r="64" spans="1:9" s="71" customFormat="1" ht="27" customHeight="1" x14ac:dyDescent="0.35">
      <c r="A64" s="68"/>
      <c r="B64" s="69"/>
      <c r="C64" s="115" t="s">
        <v>131</v>
      </c>
      <c r="D64" s="116"/>
      <c r="E64" s="116"/>
      <c r="F64" s="116"/>
      <c r="G64" s="116"/>
      <c r="H64" s="116"/>
      <c r="I64" s="70"/>
    </row>
    <row r="65" spans="1:9" s="78" customFormat="1" ht="14" x14ac:dyDescent="0.35">
      <c r="A65" s="72" t="s">
        <v>31</v>
      </c>
      <c r="B65" s="73" t="s">
        <v>132</v>
      </c>
      <c r="C65" s="74"/>
      <c r="D65" s="75"/>
      <c r="E65" s="75"/>
      <c r="F65" s="76">
        <v>1</v>
      </c>
      <c r="G65" s="11">
        <f>115*75</f>
        <v>8625</v>
      </c>
      <c r="H65" s="11">
        <f>F65*G65</f>
        <v>8625</v>
      </c>
      <c r="I65" s="77" t="s">
        <v>133</v>
      </c>
    </row>
    <row r="66" spans="1:9" s="78" customFormat="1" ht="14" x14ac:dyDescent="0.35">
      <c r="A66" s="72" t="s">
        <v>34</v>
      </c>
      <c r="B66" s="73" t="s">
        <v>134</v>
      </c>
      <c r="C66" s="74"/>
      <c r="D66" s="75"/>
      <c r="E66" s="75"/>
      <c r="F66" s="76">
        <v>3</v>
      </c>
      <c r="G66" s="11">
        <f>111*72</f>
        <v>7992</v>
      </c>
      <c r="H66" s="11">
        <f>F66*G66</f>
        <v>23976</v>
      </c>
      <c r="I66" s="77" t="s">
        <v>135</v>
      </c>
    </row>
    <row r="67" spans="1:9" s="78" customFormat="1" ht="14" x14ac:dyDescent="0.35">
      <c r="A67" s="72" t="s">
        <v>37</v>
      </c>
      <c r="B67" s="73" t="s">
        <v>136</v>
      </c>
      <c r="C67" s="74"/>
      <c r="D67" s="75"/>
      <c r="E67" s="75"/>
      <c r="F67" s="76">
        <v>2</v>
      </c>
      <c r="G67" s="11">
        <f>111*72</f>
        <v>7992</v>
      </c>
      <c r="H67" s="11">
        <f>F67*G67</f>
        <v>15984</v>
      </c>
      <c r="I67" s="77" t="s">
        <v>135</v>
      </c>
    </row>
    <row r="68" spans="1:9" s="78" customFormat="1" ht="14" x14ac:dyDescent="0.35">
      <c r="A68" s="72" t="s">
        <v>39</v>
      </c>
      <c r="B68" s="79" t="s">
        <v>137</v>
      </c>
      <c r="C68" s="74"/>
      <c r="D68" s="74"/>
      <c r="E68" s="74"/>
      <c r="F68" s="76">
        <v>1</v>
      </c>
      <c r="G68" s="11">
        <f>45*22</f>
        <v>990</v>
      </c>
      <c r="H68" s="11">
        <f t="shared" ref="H68:H74" si="2">F68*G68</f>
        <v>990</v>
      </c>
      <c r="I68" s="80" t="s">
        <v>138</v>
      </c>
    </row>
    <row r="69" spans="1:9" s="78" customFormat="1" ht="14" x14ac:dyDescent="0.35">
      <c r="A69" s="72" t="s">
        <v>42</v>
      </c>
      <c r="B69" s="79" t="s">
        <v>139</v>
      </c>
      <c r="C69" s="74"/>
      <c r="D69" s="74"/>
      <c r="E69" s="74"/>
      <c r="F69" s="76">
        <v>1</v>
      </c>
      <c r="G69" s="11">
        <f>30*33</f>
        <v>990</v>
      </c>
      <c r="H69" s="11">
        <f t="shared" si="2"/>
        <v>990</v>
      </c>
      <c r="I69" s="80" t="s">
        <v>140</v>
      </c>
    </row>
    <row r="70" spans="1:9" s="78" customFormat="1" ht="14" x14ac:dyDescent="0.35">
      <c r="A70" s="72" t="s">
        <v>44</v>
      </c>
      <c r="B70" s="79" t="s">
        <v>141</v>
      </c>
      <c r="C70" s="74"/>
      <c r="D70" s="74"/>
      <c r="E70" s="74"/>
      <c r="F70" s="76">
        <v>1</v>
      </c>
      <c r="G70" s="11">
        <v>400</v>
      </c>
      <c r="H70" s="11">
        <f t="shared" si="2"/>
        <v>400</v>
      </c>
      <c r="I70" s="80" t="s">
        <v>142</v>
      </c>
    </row>
    <row r="71" spans="1:9" s="78" customFormat="1" ht="14" x14ac:dyDescent="0.35">
      <c r="A71" s="72" t="s">
        <v>47</v>
      </c>
      <c r="B71" s="79" t="s">
        <v>143</v>
      </c>
      <c r="C71" s="74"/>
      <c r="D71" s="74"/>
      <c r="E71" s="74"/>
      <c r="F71" s="76">
        <v>1</v>
      </c>
      <c r="G71" s="11">
        <v>200</v>
      </c>
      <c r="H71" s="11">
        <f t="shared" si="2"/>
        <v>200</v>
      </c>
      <c r="I71" s="80" t="s">
        <v>144</v>
      </c>
    </row>
    <row r="72" spans="1:9" s="78" customFormat="1" ht="14" x14ac:dyDescent="0.35">
      <c r="A72" s="72" t="s">
        <v>49</v>
      </c>
      <c r="B72" s="79" t="s">
        <v>145</v>
      </c>
      <c r="C72" s="74"/>
      <c r="D72" s="74"/>
      <c r="E72" s="74"/>
      <c r="F72" s="76">
        <v>1</v>
      </c>
      <c r="G72" s="11">
        <v>100</v>
      </c>
      <c r="H72" s="11">
        <f t="shared" si="2"/>
        <v>100</v>
      </c>
      <c r="I72" s="80" t="s">
        <v>146</v>
      </c>
    </row>
    <row r="73" spans="1:9" s="78" customFormat="1" ht="14" x14ac:dyDescent="0.35">
      <c r="A73" s="72" t="s">
        <v>52</v>
      </c>
      <c r="B73" s="79" t="s">
        <v>147</v>
      </c>
      <c r="C73" s="74"/>
      <c r="D73" s="74"/>
      <c r="E73" s="74"/>
      <c r="F73" s="76">
        <v>1</v>
      </c>
      <c r="G73" s="11">
        <v>800</v>
      </c>
      <c r="H73" s="11">
        <f t="shared" si="2"/>
        <v>800</v>
      </c>
      <c r="I73" s="80" t="s">
        <v>148</v>
      </c>
    </row>
    <row r="74" spans="1:9" s="78" customFormat="1" ht="14" x14ac:dyDescent="0.35">
      <c r="A74" s="72" t="s">
        <v>54</v>
      </c>
      <c r="B74" s="73" t="s">
        <v>149</v>
      </c>
      <c r="C74" s="74"/>
      <c r="D74" s="74"/>
      <c r="E74" s="74"/>
      <c r="F74" s="76">
        <v>1</v>
      </c>
      <c r="G74" s="11">
        <v>2000</v>
      </c>
      <c r="H74" s="11">
        <f t="shared" si="2"/>
        <v>2000</v>
      </c>
      <c r="I74" s="80" t="s">
        <v>150</v>
      </c>
    </row>
    <row r="75" spans="1:9" s="59" customFormat="1" ht="18.5" thickBot="1" x14ac:dyDescent="0.4">
      <c r="A75" s="117" t="s">
        <v>151</v>
      </c>
      <c r="B75" s="118"/>
      <c r="C75" s="118"/>
      <c r="D75" s="118"/>
      <c r="E75" s="81"/>
      <c r="F75" s="118"/>
      <c r="G75" s="118"/>
      <c r="H75" s="57">
        <f>SUM(H65:H74)</f>
        <v>54065</v>
      </c>
      <c r="I75" s="82"/>
    </row>
    <row r="76" spans="1:9" ht="13.5" thickTop="1" thickBot="1" x14ac:dyDescent="0.4"/>
    <row r="77" spans="1:9" s="59" customFormat="1" ht="19" thickTop="1" thickBot="1" x14ac:dyDescent="0.4">
      <c r="A77" s="119" t="s">
        <v>152</v>
      </c>
      <c r="B77" s="120"/>
      <c r="C77" s="120"/>
      <c r="D77" s="120"/>
      <c r="E77" s="120"/>
      <c r="F77" s="120"/>
      <c r="G77" s="120"/>
      <c r="H77" s="120"/>
      <c r="I77" s="121"/>
    </row>
    <row r="78" spans="1:9" s="63" customFormat="1" ht="15.5" x14ac:dyDescent="0.35">
      <c r="A78" s="60"/>
      <c r="B78" s="61" t="s">
        <v>24</v>
      </c>
      <c r="C78" s="122" t="s">
        <v>25</v>
      </c>
      <c r="D78" s="123"/>
      <c r="E78" s="124"/>
      <c r="F78" s="122" t="s">
        <v>26</v>
      </c>
      <c r="G78" s="123"/>
      <c r="H78" s="124"/>
      <c r="I78" s="83" t="s">
        <v>27</v>
      </c>
    </row>
    <row r="79" spans="1:9" s="67" customFormat="1" ht="13" x14ac:dyDescent="0.35">
      <c r="A79" s="64"/>
      <c r="B79" s="65"/>
      <c r="C79" s="65" t="s">
        <v>28</v>
      </c>
      <c r="D79" s="65" t="s">
        <v>29</v>
      </c>
      <c r="E79" s="65" t="s">
        <v>17</v>
      </c>
      <c r="F79" s="65" t="s">
        <v>28</v>
      </c>
      <c r="G79" s="65" t="s">
        <v>29</v>
      </c>
      <c r="H79" s="65" t="s">
        <v>17</v>
      </c>
      <c r="I79" s="66"/>
    </row>
    <row r="80" spans="1:9" s="78" customFormat="1" ht="15.5" x14ac:dyDescent="0.35">
      <c r="A80" s="68"/>
      <c r="B80" s="69"/>
      <c r="C80" s="103" t="s">
        <v>153</v>
      </c>
      <c r="D80" s="104"/>
      <c r="E80" s="104"/>
      <c r="F80" s="104"/>
      <c r="G80" s="104"/>
      <c r="H80" s="105"/>
      <c r="I80" s="80"/>
    </row>
    <row r="81" spans="1:9" s="78" customFormat="1" ht="14" x14ac:dyDescent="0.35">
      <c r="A81" s="72" t="s">
        <v>31</v>
      </c>
      <c r="B81" s="79" t="s">
        <v>154</v>
      </c>
      <c r="C81" s="76">
        <v>20</v>
      </c>
      <c r="D81" s="11">
        <v>20</v>
      </c>
      <c r="E81" s="11">
        <f>C81*D81</f>
        <v>400</v>
      </c>
      <c r="F81" s="76"/>
      <c r="G81" s="74"/>
      <c r="H81" s="74"/>
      <c r="I81" s="80" t="s">
        <v>41</v>
      </c>
    </row>
    <row r="82" spans="1:9" s="78" customFormat="1" ht="14" x14ac:dyDescent="0.35">
      <c r="A82" s="72" t="s">
        <v>34</v>
      </c>
      <c r="B82" s="79" t="s">
        <v>155</v>
      </c>
      <c r="C82" s="76">
        <v>4</v>
      </c>
      <c r="D82" s="11">
        <v>20</v>
      </c>
      <c r="E82" s="11">
        <f t="shared" ref="E82:E99" si="3">C82*D82</f>
        <v>80</v>
      </c>
      <c r="F82" s="76"/>
      <c r="G82" s="74"/>
      <c r="H82" s="74"/>
      <c r="I82" s="80" t="s">
        <v>41</v>
      </c>
    </row>
    <row r="83" spans="1:9" s="78" customFormat="1" ht="14" x14ac:dyDescent="0.35">
      <c r="A83" s="72" t="s">
        <v>37</v>
      </c>
      <c r="B83" s="79" t="s">
        <v>156</v>
      </c>
      <c r="C83" s="76">
        <v>2</v>
      </c>
      <c r="D83" s="11">
        <v>20</v>
      </c>
      <c r="E83" s="11">
        <f t="shared" si="3"/>
        <v>40</v>
      </c>
      <c r="F83" s="76"/>
      <c r="G83" s="74"/>
      <c r="H83" s="74"/>
      <c r="I83" s="80" t="s">
        <v>41</v>
      </c>
    </row>
    <row r="84" spans="1:9" s="78" customFormat="1" ht="14" x14ac:dyDescent="0.35">
      <c r="A84" s="72" t="s">
        <v>39</v>
      </c>
      <c r="B84" s="79" t="s">
        <v>157</v>
      </c>
      <c r="C84" s="76">
        <v>1</v>
      </c>
      <c r="D84" s="11">
        <v>30</v>
      </c>
      <c r="E84" s="11">
        <f t="shared" si="3"/>
        <v>30</v>
      </c>
      <c r="F84" s="76"/>
      <c r="G84" s="74"/>
      <c r="H84" s="74"/>
      <c r="I84" s="80" t="s">
        <v>158</v>
      </c>
    </row>
    <row r="85" spans="1:9" s="78" customFormat="1" ht="14" x14ac:dyDescent="0.35">
      <c r="A85" s="72" t="s">
        <v>42</v>
      </c>
      <c r="B85" s="79" t="s">
        <v>159</v>
      </c>
      <c r="C85" s="76">
        <v>1</v>
      </c>
      <c r="D85" s="11">
        <v>40</v>
      </c>
      <c r="E85" s="11">
        <f t="shared" si="3"/>
        <v>40</v>
      </c>
      <c r="F85" s="76"/>
      <c r="G85" s="74"/>
      <c r="H85" s="74"/>
      <c r="I85" s="80" t="s">
        <v>41</v>
      </c>
    </row>
    <row r="86" spans="1:9" s="78" customFormat="1" ht="14" x14ac:dyDescent="0.35">
      <c r="A86" s="72" t="s">
        <v>44</v>
      </c>
      <c r="B86" s="79" t="s">
        <v>160</v>
      </c>
      <c r="C86" s="76">
        <v>1</v>
      </c>
      <c r="D86" s="11">
        <v>20</v>
      </c>
      <c r="E86" s="11">
        <f t="shared" si="3"/>
        <v>20</v>
      </c>
      <c r="F86" s="76"/>
      <c r="G86" s="74"/>
      <c r="H86" s="74"/>
      <c r="I86" s="80" t="s">
        <v>41</v>
      </c>
    </row>
    <row r="87" spans="1:9" s="78" customFormat="1" ht="14" x14ac:dyDescent="0.35">
      <c r="A87" s="72" t="s">
        <v>47</v>
      </c>
      <c r="B87" s="79" t="s">
        <v>161</v>
      </c>
      <c r="C87" s="76">
        <v>2</v>
      </c>
      <c r="D87" s="11">
        <v>35</v>
      </c>
      <c r="E87" s="11">
        <f t="shared" si="3"/>
        <v>70</v>
      </c>
      <c r="F87" s="76"/>
      <c r="G87" s="74"/>
      <c r="H87" s="74"/>
      <c r="I87" s="80" t="s">
        <v>41</v>
      </c>
    </row>
    <row r="88" spans="1:9" s="78" customFormat="1" ht="14" x14ac:dyDescent="0.35">
      <c r="A88" s="72" t="s">
        <v>49</v>
      </c>
      <c r="B88" s="79" t="s">
        <v>162</v>
      </c>
      <c r="C88" s="76">
        <v>1</v>
      </c>
      <c r="D88" s="11">
        <v>30</v>
      </c>
      <c r="E88" s="11">
        <f t="shared" si="3"/>
        <v>30</v>
      </c>
      <c r="F88" s="76"/>
      <c r="G88" s="74"/>
      <c r="H88" s="74"/>
      <c r="I88" s="80" t="s">
        <v>41</v>
      </c>
    </row>
    <row r="89" spans="1:9" s="78" customFormat="1" ht="14" x14ac:dyDescent="0.35">
      <c r="A89" s="72" t="s">
        <v>52</v>
      </c>
      <c r="B89" s="79" t="s">
        <v>48</v>
      </c>
      <c r="C89" s="76">
        <v>1</v>
      </c>
      <c r="D89" s="11">
        <v>50</v>
      </c>
      <c r="E89" s="11">
        <f t="shared" si="3"/>
        <v>50</v>
      </c>
      <c r="F89" s="76"/>
      <c r="G89" s="74"/>
      <c r="H89" s="74"/>
      <c r="I89" s="80" t="s">
        <v>41</v>
      </c>
    </row>
    <row r="90" spans="1:9" s="78" customFormat="1" ht="14" x14ac:dyDescent="0.35">
      <c r="A90" s="72" t="s">
        <v>54</v>
      </c>
      <c r="B90" s="79" t="s">
        <v>163</v>
      </c>
      <c r="C90" s="76">
        <v>1</v>
      </c>
      <c r="D90" s="11">
        <v>15</v>
      </c>
      <c r="E90" s="11">
        <f t="shared" si="3"/>
        <v>15</v>
      </c>
      <c r="F90" s="76"/>
      <c r="G90" s="74"/>
      <c r="H90" s="74"/>
      <c r="I90" s="80" t="s">
        <v>36</v>
      </c>
    </row>
    <row r="91" spans="1:9" s="78" customFormat="1" ht="14" x14ac:dyDescent="0.35">
      <c r="A91" s="72" t="s">
        <v>56</v>
      </c>
      <c r="B91" s="79" t="s">
        <v>164</v>
      </c>
      <c r="C91" s="76">
        <v>2</v>
      </c>
      <c r="D91" s="11">
        <v>10</v>
      </c>
      <c r="E91" s="11">
        <f t="shared" si="3"/>
        <v>20</v>
      </c>
      <c r="F91" s="76"/>
      <c r="G91" s="74"/>
      <c r="H91" s="74"/>
      <c r="I91" s="80" t="s">
        <v>165</v>
      </c>
    </row>
    <row r="92" spans="1:9" s="78" customFormat="1" ht="14" x14ac:dyDescent="0.35">
      <c r="A92" s="72" t="s">
        <v>58</v>
      </c>
      <c r="B92" s="79" t="s">
        <v>59</v>
      </c>
      <c r="C92" s="76">
        <v>1</v>
      </c>
      <c r="D92" s="11">
        <v>12</v>
      </c>
      <c r="E92" s="11">
        <v>10</v>
      </c>
      <c r="F92" s="76"/>
      <c r="G92" s="74"/>
      <c r="H92" s="74"/>
      <c r="I92" s="77" t="s">
        <v>166</v>
      </c>
    </row>
    <row r="93" spans="1:9" s="78" customFormat="1" ht="14" x14ac:dyDescent="0.35">
      <c r="A93" s="72" t="s">
        <v>60</v>
      </c>
      <c r="B93" s="79" t="s">
        <v>61</v>
      </c>
      <c r="C93" s="76">
        <v>4</v>
      </c>
      <c r="D93" s="11">
        <v>20</v>
      </c>
      <c r="E93" s="11">
        <f t="shared" si="3"/>
        <v>80</v>
      </c>
      <c r="F93" s="76"/>
      <c r="G93" s="74"/>
      <c r="H93" s="74"/>
      <c r="I93" s="77" t="s">
        <v>107</v>
      </c>
    </row>
    <row r="94" spans="1:9" s="78" customFormat="1" ht="14" x14ac:dyDescent="0.35">
      <c r="A94" s="72" t="s">
        <v>62</v>
      </c>
      <c r="B94" s="79" t="s">
        <v>167</v>
      </c>
      <c r="C94" s="76">
        <v>2</v>
      </c>
      <c r="D94" s="11">
        <v>20</v>
      </c>
      <c r="E94" s="11">
        <f t="shared" si="3"/>
        <v>40</v>
      </c>
      <c r="F94" s="76"/>
      <c r="G94" s="74"/>
      <c r="H94" s="74"/>
      <c r="I94" s="80" t="s">
        <v>41</v>
      </c>
    </row>
    <row r="95" spans="1:9" s="78" customFormat="1" ht="14" x14ac:dyDescent="0.35">
      <c r="A95" s="72" t="s">
        <v>65</v>
      </c>
      <c r="B95" s="79" t="s">
        <v>168</v>
      </c>
      <c r="C95" s="76">
        <v>4</v>
      </c>
      <c r="D95" s="11">
        <v>60</v>
      </c>
      <c r="E95" s="11">
        <f t="shared" si="3"/>
        <v>240</v>
      </c>
      <c r="F95" s="76"/>
      <c r="G95" s="74"/>
      <c r="H95" s="74"/>
      <c r="I95" s="80" t="s">
        <v>41</v>
      </c>
    </row>
    <row r="96" spans="1:9" s="78" customFormat="1" ht="14" x14ac:dyDescent="0.35">
      <c r="A96" s="72" t="s">
        <v>67</v>
      </c>
      <c r="B96" s="79" t="s">
        <v>169</v>
      </c>
      <c r="C96" s="76">
        <v>1</v>
      </c>
      <c r="D96" s="11">
        <v>10</v>
      </c>
      <c r="E96" s="11">
        <f t="shared" si="3"/>
        <v>10</v>
      </c>
      <c r="F96" s="76"/>
      <c r="G96" s="74"/>
      <c r="H96" s="74"/>
      <c r="I96" s="80" t="s">
        <v>41</v>
      </c>
    </row>
    <row r="97" spans="1:11" s="78" customFormat="1" ht="14" x14ac:dyDescent="0.35">
      <c r="A97" s="72" t="s">
        <v>69</v>
      </c>
      <c r="B97" s="79" t="s">
        <v>170</v>
      </c>
      <c r="C97" s="76">
        <v>3</v>
      </c>
      <c r="D97" s="11">
        <v>15</v>
      </c>
      <c r="E97" s="11">
        <f t="shared" si="3"/>
        <v>45</v>
      </c>
      <c r="F97" s="76"/>
      <c r="G97" s="74"/>
      <c r="H97" s="74"/>
      <c r="I97" s="80" t="s">
        <v>89</v>
      </c>
    </row>
    <row r="98" spans="1:11" s="78" customFormat="1" ht="14" x14ac:dyDescent="0.35">
      <c r="A98" s="72" t="s">
        <v>71</v>
      </c>
      <c r="B98" s="79" t="s">
        <v>171</v>
      </c>
      <c r="C98" s="76">
        <v>1</v>
      </c>
      <c r="D98" s="11">
        <v>10</v>
      </c>
      <c r="E98" s="11">
        <f t="shared" si="3"/>
        <v>10</v>
      </c>
      <c r="F98" s="76"/>
      <c r="G98" s="74"/>
      <c r="H98" s="74"/>
      <c r="I98" s="80" t="s">
        <v>41</v>
      </c>
    </row>
    <row r="99" spans="1:11" s="78" customFormat="1" ht="14" x14ac:dyDescent="0.35">
      <c r="A99" s="72" t="s">
        <v>73</v>
      </c>
      <c r="B99" s="79" t="s">
        <v>172</v>
      </c>
      <c r="C99" s="76">
        <v>1</v>
      </c>
      <c r="D99" s="11">
        <v>60</v>
      </c>
      <c r="E99" s="11">
        <f t="shared" si="3"/>
        <v>60</v>
      </c>
      <c r="F99" s="76"/>
      <c r="G99" s="74"/>
      <c r="H99" s="74"/>
      <c r="I99" s="77" t="s">
        <v>173</v>
      </c>
    </row>
    <row r="100" spans="1:11" s="78" customFormat="1" ht="14" x14ac:dyDescent="0.35">
      <c r="A100" s="72" t="s">
        <v>75</v>
      </c>
      <c r="B100" s="79" t="s">
        <v>174</v>
      </c>
      <c r="C100" s="76"/>
      <c r="D100" s="74"/>
      <c r="E100" s="74"/>
      <c r="F100" s="76">
        <v>10</v>
      </c>
      <c r="G100" s="11">
        <v>25</v>
      </c>
      <c r="H100" s="11">
        <f>F100*G100</f>
        <v>250</v>
      </c>
      <c r="I100" s="80" t="s">
        <v>175</v>
      </c>
    </row>
    <row r="101" spans="1:11" s="78" customFormat="1" ht="18.5" thickBot="1" x14ac:dyDescent="0.4">
      <c r="A101" s="106" t="s">
        <v>176</v>
      </c>
      <c r="B101" s="107"/>
      <c r="C101" s="107"/>
      <c r="D101" s="107"/>
      <c r="E101" s="57">
        <f>SUM(E81:E100)</f>
        <v>1290</v>
      </c>
      <c r="F101" s="108"/>
      <c r="G101" s="109"/>
      <c r="H101" s="57">
        <f>SUM(H81:H100)</f>
        <v>250</v>
      </c>
      <c r="I101" s="84"/>
    </row>
    <row r="102" spans="1:11" ht="13.5" thickTop="1" thickBot="1" x14ac:dyDescent="0.4"/>
    <row r="103" spans="1:11" s="35" customFormat="1" ht="18.5" thickTop="1" x14ac:dyDescent="0.4">
      <c r="A103" s="110" t="s">
        <v>177</v>
      </c>
      <c r="B103" s="111"/>
      <c r="C103" s="111"/>
      <c r="D103" s="111"/>
      <c r="E103" s="111"/>
      <c r="F103" s="111"/>
      <c r="G103" s="111"/>
      <c r="H103" s="111"/>
      <c r="I103" s="112"/>
    </row>
    <row r="104" spans="1:11" s="39" customFormat="1" ht="15.5" x14ac:dyDescent="0.35">
      <c r="A104" s="36"/>
      <c r="B104" s="37" t="s">
        <v>24</v>
      </c>
      <c r="C104" s="113" t="s">
        <v>25</v>
      </c>
      <c r="D104" s="114"/>
      <c r="E104" s="114"/>
      <c r="F104" s="113" t="s">
        <v>26</v>
      </c>
      <c r="G104" s="114"/>
      <c r="H104" s="114"/>
      <c r="I104" s="85" t="s">
        <v>27</v>
      </c>
      <c r="J104" s="86"/>
      <c r="K104" s="87"/>
    </row>
    <row r="105" spans="1:11" s="43" customFormat="1" ht="13" x14ac:dyDescent="0.3">
      <c r="A105" s="40"/>
      <c r="B105" s="41"/>
      <c r="C105" s="41" t="s">
        <v>28</v>
      </c>
      <c r="D105" s="41" t="s">
        <v>29</v>
      </c>
      <c r="E105" s="41" t="s">
        <v>17</v>
      </c>
      <c r="F105" s="41" t="s">
        <v>28</v>
      </c>
      <c r="G105" s="41" t="s">
        <v>29</v>
      </c>
      <c r="H105" s="41" t="s">
        <v>17</v>
      </c>
      <c r="I105" s="42"/>
    </row>
    <row r="106" spans="1:11" s="47" customFormat="1" ht="15.5" x14ac:dyDescent="0.35">
      <c r="A106" s="44"/>
      <c r="B106" s="45"/>
      <c r="C106" s="97" t="s">
        <v>30</v>
      </c>
      <c r="D106" s="98"/>
      <c r="E106" s="98"/>
      <c r="F106" s="98"/>
      <c r="G106" s="98"/>
      <c r="H106" s="98"/>
      <c r="I106" s="46"/>
    </row>
    <row r="107" spans="1:11" s="47" customFormat="1" ht="14" x14ac:dyDescent="0.3">
      <c r="A107" s="48" t="s">
        <v>31</v>
      </c>
      <c r="B107" s="49" t="s">
        <v>178</v>
      </c>
      <c r="C107" s="50">
        <v>1</v>
      </c>
      <c r="D107" s="51">
        <v>30</v>
      </c>
      <c r="E107" s="51">
        <f>C107*D107</f>
        <v>30</v>
      </c>
      <c r="F107" s="52"/>
      <c r="G107" s="52"/>
      <c r="H107" s="53"/>
      <c r="I107" s="46" t="s">
        <v>173</v>
      </c>
    </row>
    <row r="108" spans="1:11" s="47" customFormat="1" ht="14" x14ac:dyDescent="0.3">
      <c r="A108" s="48" t="s">
        <v>34</v>
      </c>
      <c r="B108" s="49" t="s">
        <v>179</v>
      </c>
      <c r="C108" s="50">
        <v>1</v>
      </c>
      <c r="D108" s="51">
        <v>80</v>
      </c>
      <c r="E108" s="51">
        <f t="shared" ref="E108:E116" si="4">C108*D108</f>
        <v>80</v>
      </c>
      <c r="F108" s="52"/>
      <c r="G108" s="52"/>
      <c r="H108" s="53"/>
      <c r="I108" s="46" t="s">
        <v>41</v>
      </c>
    </row>
    <row r="109" spans="1:11" s="47" customFormat="1" ht="14" x14ac:dyDescent="0.3">
      <c r="A109" s="48" t="s">
        <v>37</v>
      </c>
      <c r="B109" s="49" t="s">
        <v>180</v>
      </c>
      <c r="C109" s="50">
        <v>1</v>
      </c>
      <c r="D109" s="51">
        <v>80</v>
      </c>
      <c r="E109" s="51">
        <f t="shared" si="4"/>
        <v>80</v>
      </c>
      <c r="F109" s="52"/>
      <c r="G109" s="52"/>
      <c r="H109" s="53"/>
      <c r="I109" s="46" t="s">
        <v>118</v>
      </c>
    </row>
    <row r="110" spans="1:11" s="47" customFormat="1" ht="14" x14ac:dyDescent="0.3">
      <c r="A110" s="48" t="s">
        <v>39</v>
      </c>
      <c r="B110" s="49" t="s">
        <v>181</v>
      </c>
      <c r="C110" s="50">
        <v>1</v>
      </c>
      <c r="D110" s="51">
        <v>80</v>
      </c>
      <c r="E110" s="51">
        <f t="shared" si="4"/>
        <v>80</v>
      </c>
      <c r="F110" s="52"/>
      <c r="G110" s="52"/>
      <c r="H110" s="53"/>
      <c r="I110" s="46" t="s">
        <v>182</v>
      </c>
    </row>
    <row r="111" spans="1:11" s="47" customFormat="1" ht="14" x14ac:dyDescent="0.3">
      <c r="A111" s="48" t="s">
        <v>42</v>
      </c>
      <c r="B111" s="49" t="s">
        <v>183</v>
      </c>
      <c r="C111" s="50">
        <v>1</v>
      </c>
      <c r="D111" s="51">
        <v>20</v>
      </c>
      <c r="E111" s="51">
        <f t="shared" si="4"/>
        <v>20</v>
      </c>
      <c r="F111" s="52"/>
      <c r="G111" s="52"/>
      <c r="H111" s="53"/>
      <c r="I111" s="46" t="s">
        <v>184</v>
      </c>
    </row>
    <row r="112" spans="1:11" s="47" customFormat="1" ht="14" x14ac:dyDescent="0.3">
      <c r="A112" s="48" t="s">
        <v>44</v>
      </c>
      <c r="B112" s="49" t="s">
        <v>185</v>
      </c>
      <c r="C112" s="50">
        <v>4</v>
      </c>
      <c r="D112" s="51">
        <v>30</v>
      </c>
      <c r="E112" s="51">
        <f t="shared" si="4"/>
        <v>120</v>
      </c>
      <c r="F112" s="52"/>
      <c r="G112" s="52"/>
      <c r="H112" s="53"/>
      <c r="I112" s="46" t="s">
        <v>124</v>
      </c>
    </row>
    <row r="113" spans="1:9" s="47" customFormat="1" ht="14" x14ac:dyDescent="0.3">
      <c r="A113" s="48" t="s">
        <v>47</v>
      </c>
      <c r="B113" s="49" t="s">
        <v>186</v>
      </c>
      <c r="C113" s="50">
        <v>1</v>
      </c>
      <c r="D113" s="51">
        <v>25</v>
      </c>
      <c r="E113" s="51">
        <f t="shared" si="4"/>
        <v>25</v>
      </c>
      <c r="F113" s="52"/>
      <c r="G113" s="52"/>
      <c r="H113" s="53"/>
      <c r="I113" s="46" t="s">
        <v>187</v>
      </c>
    </row>
    <row r="114" spans="1:9" s="47" customFormat="1" ht="14" x14ac:dyDescent="0.3">
      <c r="A114" s="48" t="s">
        <v>49</v>
      </c>
      <c r="B114" s="49" t="s">
        <v>188</v>
      </c>
      <c r="C114" s="50">
        <v>2</v>
      </c>
      <c r="D114" s="51">
        <v>40</v>
      </c>
      <c r="E114" s="51">
        <f t="shared" si="4"/>
        <v>80</v>
      </c>
      <c r="F114" s="52"/>
      <c r="G114" s="52"/>
      <c r="H114" s="53"/>
      <c r="I114" s="46" t="s">
        <v>189</v>
      </c>
    </row>
    <row r="115" spans="1:9" s="47" customFormat="1" ht="14" x14ac:dyDescent="0.3">
      <c r="A115" s="48" t="s">
        <v>52</v>
      </c>
      <c r="B115" s="49" t="s">
        <v>190</v>
      </c>
      <c r="C115" s="50">
        <v>1</v>
      </c>
      <c r="D115" s="51">
        <v>10</v>
      </c>
      <c r="E115" s="51">
        <f t="shared" si="4"/>
        <v>10</v>
      </c>
      <c r="F115" s="52"/>
      <c r="G115" s="52"/>
      <c r="H115" s="53"/>
      <c r="I115" s="46" t="s">
        <v>191</v>
      </c>
    </row>
    <row r="116" spans="1:9" s="47" customFormat="1" ht="14" x14ac:dyDescent="0.3">
      <c r="A116" s="48" t="s">
        <v>54</v>
      </c>
      <c r="B116" s="49" t="s">
        <v>192</v>
      </c>
      <c r="C116" s="50">
        <v>1</v>
      </c>
      <c r="D116" s="51">
        <v>45</v>
      </c>
      <c r="E116" s="51">
        <f t="shared" si="4"/>
        <v>45</v>
      </c>
      <c r="F116" s="52"/>
      <c r="G116" s="52"/>
      <c r="H116" s="53"/>
      <c r="I116" s="46" t="s">
        <v>173</v>
      </c>
    </row>
    <row r="117" spans="1:9" s="47" customFormat="1" ht="14" x14ac:dyDescent="0.3">
      <c r="A117" s="48" t="s">
        <v>56</v>
      </c>
      <c r="B117" s="49" t="s">
        <v>193</v>
      </c>
      <c r="C117" s="52"/>
      <c r="D117" s="52"/>
      <c r="E117" s="52"/>
      <c r="F117" s="50">
        <v>1</v>
      </c>
      <c r="G117" s="51">
        <v>200</v>
      </c>
      <c r="H117" s="88">
        <f t="shared" ref="H117:H118" si="5">F117*G117</f>
        <v>200</v>
      </c>
      <c r="I117" s="46" t="s">
        <v>124</v>
      </c>
    </row>
    <row r="118" spans="1:9" s="47" customFormat="1" ht="14" x14ac:dyDescent="0.3">
      <c r="A118" s="48" t="s">
        <v>58</v>
      </c>
      <c r="B118" s="49" t="s">
        <v>194</v>
      </c>
      <c r="C118" s="52"/>
      <c r="D118" s="52"/>
      <c r="E118" s="52"/>
      <c r="F118" s="50">
        <v>20</v>
      </c>
      <c r="G118" s="51">
        <v>25</v>
      </c>
      <c r="H118" s="88">
        <f t="shared" si="5"/>
        <v>500</v>
      </c>
      <c r="I118" s="46" t="s">
        <v>195</v>
      </c>
    </row>
    <row r="119" spans="1:9" s="47" customFormat="1" ht="18.5" thickBot="1" x14ac:dyDescent="0.45">
      <c r="A119" s="99" t="s">
        <v>196</v>
      </c>
      <c r="B119" s="100"/>
      <c r="C119" s="100"/>
      <c r="D119" s="100"/>
      <c r="E119" s="57">
        <f>SUM(E107:E118)</f>
        <v>570</v>
      </c>
      <c r="F119" s="101"/>
      <c r="G119" s="102"/>
      <c r="H119" s="57">
        <f>SUM(H107:H118)</f>
        <v>700</v>
      </c>
      <c r="I119" s="58"/>
    </row>
    <row r="120" spans="1:9" ht="13" thickTop="1" x14ac:dyDescent="0.35"/>
  </sheetData>
  <mergeCells count="39">
    <mergeCell ref="C5:E5"/>
    <mergeCell ref="F5:H5"/>
    <mergeCell ref="B2:H2"/>
    <mergeCell ref="C3:E3"/>
    <mergeCell ref="F3:H3"/>
    <mergeCell ref="C4:E4"/>
    <mergeCell ref="F4:H4"/>
    <mergeCell ref="C6:E6"/>
    <mergeCell ref="F6:H6"/>
    <mergeCell ref="C7:E7"/>
    <mergeCell ref="F7:H7"/>
    <mergeCell ref="C8:E8"/>
    <mergeCell ref="F8:H8"/>
    <mergeCell ref="C9:E9"/>
    <mergeCell ref="F9:H9"/>
    <mergeCell ref="A13:I13"/>
    <mergeCell ref="C14:E14"/>
    <mergeCell ref="F14:H14"/>
    <mergeCell ref="C16:H16"/>
    <mergeCell ref="A59:D59"/>
    <mergeCell ref="F59:G59"/>
    <mergeCell ref="A61:I61"/>
    <mergeCell ref="C62:E62"/>
    <mergeCell ref="F62:H62"/>
    <mergeCell ref="C64:H64"/>
    <mergeCell ref="A75:D75"/>
    <mergeCell ref="F75:G75"/>
    <mergeCell ref="A77:I77"/>
    <mergeCell ref="C78:E78"/>
    <mergeCell ref="F78:H78"/>
    <mergeCell ref="C106:H106"/>
    <mergeCell ref="A119:D119"/>
    <mergeCell ref="F119:G119"/>
    <mergeCell ref="C80:H80"/>
    <mergeCell ref="A101:D101"/>
    <mergeCell ref="F101:G101"/>
    <mergeCell ref="A103:I103"/>
    <mergeCell ref="C104:E104"/>
    <mergeCell ref="F104:H1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költségbecslés forma</vt:lpstr>
      <vt:lpstr>kiadott m2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bkrisztina</dc:creator>
  <cp:lastModifiedBy>Baukovácz Krisztina</cp:lastModifiedBy>
  <dcterms:created xsi:type="dcterms:W3CDTF">2017-02-06T08:30:08Z</dcterms:created>
  <dcterms:modified xsi:type="dcterms:W3CDTF">2017-12-17T13:11:33Z</dcterms:modified>
</cp:coreProperties>
</file>